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xr:revisionPtr revIDLastSave="0" documentId="13_ncr:1000001_{829D2894-DD87-3347-960F-7C7E1646FBAC}" xr6:coauthVersionLast="47" xr6:coauthVersionMax="47" xr10:uidLastSave="{00000000-0000-0000-0000-000000000000}"/>
  <bookViews>
    <workbookView xWindow="240" yWindow="60" windowWidth="15600" windowHeight="7950" activeTab="3" xr2:uid="{00000000-000D-0000-FFFF-FFFF00000000}"/>
  </bookViews>
  <sheets>
    <sheet name="PRODUCT" sheetId="1" r:id="rId1"/>
    <sheet name="COUNTRY" sheetId="2" r:id="rId2"/>
    <sheet name="RE-EXPORT TABLE" sheetId="3" r:id="rId3"/>
    <sheet name="Table 1" sheetId="4" r:id="rId4"/>
    <sheet name="Table 2" sheetId="5" r:id="rId5"/>
    <sheet name="Table 3" sheetId="6" r:id="rId6"/>
    <sheet name="Table4" sheetId="7" r:id="rId7"/>
    <sheet name="Table 5" sheetId="8" r:id="rId8"/>
    <sheet name="Table 6" sheetId="9" r:id="rId9"/>
    <sheet name="table 7" sheetId="10" r:id="rId10"/>
    <sheet name="Table 8" sheetId="11" r:id="rId11"/>
    <sheet name="Table 9" sheetId="12" r:id="rId12"/>
    <sheet name="Table 10" sheetId="13" r:id="rId13"/>
    <sheet name="Table 13" sheetId="16" r:id="rId14"/>
    <sheet name="Table 14" sheetId="17" r:id="rId15"/>
    <sheet name="Table 14a" sheetId="18" r:id="rId16"/>
    <sheet name="Table 15" sheetId="19" r:id="rId17"/>
    <sheet name="Table 16" sheetId="20" r:id="rId18"/>
    <sheet name="Table 17" sheetId="21" r:id="rId19"/>
    <sheet name="Table 18" sheetId="22" r:id="rId20"/>
    <sheet name="Table 19" sheetId="23" r:id="rId21"/>
    <sheet name="Table 20" sheetId="24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6" l="1"/>
  <c r="E88" i="12"/>
  <c r="G88" i="12"/>
  <c r="D8" i="23"/>
  <c r="E8" i="23"/>
  <c r="C8" i="23"/>
  <c r="F19" i="23"/>
  <c r="D5" i="23"/>
  <c r="E5" i="23"/>
  <c r="C5" i="23"/>
  <c r="C12" i="23"/>
  <c r="J27" i="6"/>
  <c r="H26" i="5"/>
  <c r="I26" i="5"/>
  <c r="J26" i="5"/>
  <c r="G26" i="5"/>
  <c r="H27" i="6"/>
  <c r="I27" i="6"/>
  <c r="G27" i="6"/>
  <c r="F41" i="23"/>
  <c r="L155" i="12"/>
  <c r="M155" i="12"/>
  <c r="N155" i="12"/>
  <c r="O155" i="12"/>
  <c r="P155" i="12"/>
  <c r="Q155" i="12"/>
  <c r="K155" i="12"/>
  <c r="L154" i="12"/>
  <c r="M154" i="12"/>
  <c r="N154" i="12"/>
  <c r="O154" i="12"/>
  <c r="P154" i="12"/>
  <c r="Q154" i="12"/>
  <c r="K154" i="12"/>
  <c r="L153" i="12"/>
  <c r="M153" i="12"/>
  <c r="N153" i="12"/>
  <c r="O153" i="12"/>
  <c r="P153" i="12"/>
  <c r="Q153" i="12"/>
  <c r="K153" i="12"/>
  <c r="D88" i="12"/>
  <c r="F88" i="12"/>
  <c r="H88" i="12"/>
  <c r="I88" i="12"/>
  <c r="J88" i="12"/>
  <c r="C88" i="12"/>
  <c r="L83" i="12"/>
  <c r="L88" i="12"/>
  <c r="M83" i="12"/>
  <c r="M88" i="12"/>
  <c r="N83" i="12"/>
  <c r="N88" i="12"/>
  <c r="O83" i="12"/>
  <c r="O88" i="12"/>
  <c r="P83" i="12"/>
  <c r="P88" i="12"/>
  <c r="Q83" i="12"/>
  <c r="Q88" i="12"/>
  <c r="K83" i="12"/>
  <c r="K88" i="12"/>
  <c r="M74" i="9"/>
  <c r="M75" i="9"/>
  <c r="M73" i="9"/>
  <c r="D24" i="9"/>
  <c r="E24" i="9"/>
  <c r="F24" i="9"/>
  <c r="G24" i="9"/>
  <c r="H24" i="9"/>
  <c r="I24" i="9"/>
  <c r="J24" i="9"/>
  <c r="K24" i="9"/>
  <c r="L24" i="9"/>
  <c r="M7" i="9"/>
  <c r="M24" i="9"/>
  <c r="C24" i="9"/>
  <c r="C52" i="6"/>
  <c r="D52" i="6"/>
  <c r="E52" i="6"/>
  <c r="F52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30" i="6"/>
  <c r="C51" i="5"/>
  <c r="D51" i="5"/>
  <c r="E51" i="5"/>
  <c r="K26" i="5"/>
  <c r="J30" i="5"/>
  <c r="J52" i="6"/>
  <c r="J29" i="5"/>
  <c r="J49" i="5"/>
  <c r="J47" i="5"/>
  <c r="J45" i="5"/>
  <c r="J43" i="5"/>
  <c r="J41" i="5"/>
  <c r="J39" i="5"/>
  <c r="J37" i="5"/>
  <c r="J35" i="5"/>
  <c r="J33" i="5"/>
  <c r="J31" i="5"/>
  <c r="J50" i="5"/>
  <c r="J48" i="5"/>
  <c r="J46" i="5"/>
  <c r="J44" i="5"/>
  <c r="J42" i="5"/>
  <c r="J40" i="5"/>
  <c r="J38" i="5"/>
  <c r="J36" i="5"/>
  <c r="J34" i="5"/>
  <c r="J32" i="5"/>
  <c r="N75" i="4"/>
  <c r="M75" i="4"/>
  <c r="L75" i="4"/>
  <c r="K75" i="4"/>
  <c r="H75" i="4"/>
  <c r="F75" i="4"/>
  <c r="J75" i="4"/>
  <c r="E75" i="4"/>
  <c r="G4" i="3"/>
  <c r="G5" i="3"/>
  <c r="G6" i="3"/>
  <c r="G7" i="3"/>
  <c r="G8" i="3"/>
  <c r="G9" i="3"/>
  <c r="G10" i="3"/>
  <c r="G3" i="3"/>
  <c r="F5" i="2"/>
  <c r="F6" i="2"/>
  <c r="F7" i="2"/>
  <c r="F8" i="2"/>
  <c r="F9" i="2"/>
  <c r="F10" i="2"/>
  <c r="F11" i="2"/>
  <c r="F12" i="2"/>
  <c r="F13" i="2"/>
  <c r="F4" i="2"/>
  <c r="J51" i="5"/>
  <c r="P86" i="12"/>
  <c r="P87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93" i="12"/>
  <c r="P94" i="12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29" i="5"/>
  <c r="G14" i="2"/>
  <c r="E30" i="2"/>
  <c r="G31" i="23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I30" i="6"/>
  <c r="H30" i="6"/>
  <c r="G30" i="6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K29" i="5"/>
  <c r="I29" i="5"/>
  <c r="H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29" i="5"/>
  <c r="J89" i="12"/>
  <c r="E84" i="12"/>
  <c r="F84" i="12"/>
  <c r="G84" i="12"/>
  <c r="H84" i="12"/>
  <c r="I84" i="12"/>
  <c r="J84" i="12"/>
  <c r="D84" i="12"/>
  <c r="E92" i="12"/>
  <c r="F92" i="12"/>
  <c r="G92" i="12"/>
  <c r="H92" i="12"/>
  <c r="I92" i="12"/>
  <c r="J92" i="12"/>
  <c r="E91" i="12"/>
  <c r="F91" i="12"/>
  <c r="G91" i="12"/>
  <c r="H91" i="12"/>
  <c r="I91" i="12"/>
  <c r="J91" i="12"/>
  <c r="E90" i="12"/>
  <c r="F90" i="12"/>
  <c r="G90" i="12"/>
  <c r="H90" i="12"/>
  <c r="I90" i="12"/>
  <c r="J90" i="12"/>
  <c r="D92" i="12"/>
  <c r="D91" i="12"/>
  <c r="D90" i="12"/>
  <c r="K52" i="6"/>
  <c r="I51" i="5"/>
  <c r="F51" i="5"/>
  <c r="H52" i="6"/>
  <c r="G52" i="6"/>
  <c r="I52" i="6"/>
  <c r="G51" i="5"/>
  <c r="H51" i="5"/>
  <c r="G32" i="23"/>
  <c r="G29" i="23"/>
  <c r="G35" i="23"/>
  <c r="D24" i="23"/>
  <c r="E24" i="23"/>
  <c r="C24" i="23"/>
  <c r="E12" i="3"/>
  <c r="F12" i="3"/>
  <c r="D12" i="3"/>
  <c r="G36" i="23"/>
  <c r="D12" i="23"/>
  <c r="G12" i="3"/>
  <c r="E12" i="23"/>
  <c r="D48" i="23"/>
  <c r="E48" i="23"/>
  <c r="C48" i="23"/>
  <c r="L96" i="12"/>
  <c r="M96" i="12"/>
  <c r="N96" i="12"/>
  <c r="O96" i="12"/>
  <c r="Q96" i="12"/>
  <c r="K96" i="12"/>
  <c r="L95" i="12"/>
  <c r="M95" i="12"/>
  <c r="N95" i="12"/>
  <c r="O95" i="12"/>
  <c r="Q95" i="12"/>
  <c r="K95" i="12"/>
  <c r="L94" i="12"/>
  <c r="M94" i="12"/>
  <c r="N94" i="12"/>
  <c r="O94" i="12"/>
  <c r="Q94" i="12"/>
  <c r="K94" i="12"/>
  <c r="L93" i="12"/>
  <c r="M93" i="12"/>
  <c r="N93" i="12"/>
  <c r="O93" i="12"/>
  <c r="Q93" i="12"/>
  <c r="K93" i="12"/>
  <c r="L92" i="12"/>
  <c r="M92" i="12"/>
  <c r="N92" i="12"/>
  <c r="O92" i="12"/>
  <c r="P92" i="12"/>
  <c r="Q92" i="12"/>
  <c r="M5" i="9"/>
  <c r="M17" i="9"/>
  <c r="M18" i="9"/>
  <c r="M19" i="9"/>
  <c r="M16" i="9"/>
  <c r="M50" i="9"/>
  <c r="M51" i="9"/>
  <c r="M52" i="9"/>
  <c r="M53" i="9"/>
  <c r="M54" i="9"/>
  <c r="M55" i="9"/>
  <c r="M56" i="9"/>
  <c r="M57" i="9"/>
  <c r="M58" i="9"/>
  <c r="M59" i="9"/>
  <c r="M60" i="9"/>
  <c r="M49" i="9"/>
  <c r="K92" i="12"/>
  <c r="L91" i="12"/>
  <c r="M91" i="12"/>
  <c r="N91" i="12"/>
  <c r="O91" i="12"/>
  <c r="P91" i="12"/>
  <c r="Q91" i="12"/>
  <c r="K91" i="12"/>
  <c r="L90" i="12"/>
  <c r="M90" i="12"/>
  <c r="N90" i="12"/>
  <c r="O90" i="12"/>
  <c r="P90" i="12"/>
  <c r="Q90" i="12"/>
  <c r="K90" i="12"/>
  <c r="L89" i="12"/>
  <c r="M89" i="12"/>
  <c r="N89" i="12"/>
  <c r="O89" i="12"/>
  <c r="P89" i="12"/>
  <c r="Q89" i="12"/>
  <c r="K89" i="12"/>
  <c r="K150" i="12"/>
  <c r="Q141" i="12"/>
  <c r="K141" i="12"/>
  <c r="L141" i="12"/>
  <c r="M141" i="12"/>
  <c r="N141" i="12"/>
  <c r="O141" i="12"/>
  <c r="P141" i="12"/>
  <c r="C84" i="12"/>
  <c r="N84" i="12"/>
  <c r="D23" i="9"/>
  <c r="E23" i="9"/>
  <c r="F23" i="9"/>
  <c r="G23" i="9"/>
  <c r="H23" i="9"/>
  <c r="I23" i="9"/>
  <c r="J23" i="9"/>
  <c r="K23" i="9"/>
  <c r="L23" i="9"/>
  <c r="D22" i="9"/>
  <c r="E22" i="9"/>
  <c r="F22" i="9"/>
  <c r="G22" i="9"/>
  <c r="H22" i="9"/>
  <c r="I22" i="9"/>
  <c r="J22" i="9"/>
  <c r="K22" i="9"/>
  <c r="L22" i="9"/>
  <c r="D21" i="9"/>
  <c r="E21" i="9"/>
  <c r="F21" i="9"/>
  <c r="G21" i="9"/>
  <c r="H21" i="9"/>
  <c r="I21" i="9"/>
  <c r="J21" i="9"/>
  <c r="K21" i="9"/>
  <c r="L21" i="9"/>
  <c r="D20" i="9"/>
  <c r="E20" i="9"/>
  <c r="F20" i="9"/>
  <c r="G20" i="9"/>
  <c r="H20" i="9"/>
  <c r="I20" i="9"/>
  <c r="J20" i="9"/>
  <c r="K20" i="9"/>
  <c r="L20" i="9"/>
  <c r="C23" i="9"/>
  <c r="C22" i="9"/>
  <c r="C21" i="9"/>
  <c r="C20" i="9"/>
  <c r="M62" i="9"/>
  <c r="M63" i="9"/>
  <c r="M64" i="9"/>
  <c r="M65" i="9"/>
  <c r="M66" i="9"/>
  <c r="M67" i="9"/>
  <c r="M68" i="9"/>
  <c r="M69" i="9"/>
  <c r="M70" i="9"/>
  <c r="M71" i="9"/>
  <c r="M72" i="9"/>
  <c r="M61" i="9"/>
  <c r="M6" i="9"/>
  <c r="F47" i="23"/>
  <c r="F46" i="23"/>
  <c r="F45" i="23"/>
  <c r="F44" i="23"/>
  <c r="F23" i="23"/>
  <c r="F22" i="23"/>
  <c r="F21" i="23"/>
  <c r="F20" i="23"/>
  <c r="F8" i="23"/>
  <c r="F18" i="23"/>
  <c r="F17" i="23"/>
  <c r="F5" i="23"/>
  <c r="F10" i="23"/>
  <c r="F9" i="23"/>
  <c r="F6" i="23"/>
  <c r="D35" i="13"/>
  <c r="C35" i="13"/>
  <c r="B35" i="13"/>
  <c r="D34" i="13"/>
  <c r="C34" i="13"/>
  <c r="B34" i="13"/>
  <c r="D33" i="13"/>
  <c r="C33" i="13"/>
  <c r="B33" i="13"/>
  <c r="D32" i="13"/>
  <c r="C32" i="13"/>
  <c r="B32" i="13"/>
  <c r="D31" i="13"/>
  <c r="C31" i="13"/>
  <c r="B31" i="13"/>
  <c r="D30" i="13"/>
  <c r="C30" i="13"/>
  <c r="B30" i="13"/>
  <c r="D29" i="13"/>
  <c r="C29" i="13"/>
  <c r="B29" i="13"/>
  <c r="Q152" i="12"/>
  <c r="P152" i="12"/>
  <c r="O152" i="12"/>
  <c r="N152" i="12"/>
  <c r="M152" i="12"/>
  <c r="L152" i="12"/>
  <c r="K152" i="12"/>
  <c r="Q151" i="12"/>
  <c r="P151" i="12"/>
  <c r="O151" i="12"/>
  <c r="N151" i="12"/>
  <c r="M151" i="12"/>
  <c r="L151" i="12"/>
  <c r="K151" i="12"/>
  <c r="Q150" i="12"/>
  <c r="P150" i="12"/>
  <c r="O150" i="12"/>
  <c r="N150" i="12"/>
  <c r="M150" i="12"/>
  <c r="L150" i="12"/>
  <c r="Q149" i="12"/>
  <c r="P149" i="12"/>
  <c r="O149" i="12"/>
  <c r="N149" i="12"/>
  <c r="M149" i="12"/>
  <c r="L149" i="12"/>
  <c r="K149" i="12"/>
  <c r="Q148" i="12"/>
  <c r="P148" i="12"/>
  <c r="O148" i="12"/>
  <c r="N148" i="12"/>
  <c r="M148" i="12"/>
  <c r="L148" i="12"/>
  <c r="K148" i="12"/>
  <c r="Q147" i="12"/>
  <c r="P147" i="12"/>
  <c r="O147" i="12"/>
  <c r="N147" i="12"/>
  <c r="M147" i="12"/>
  <c r="L147" i="12"/>
  <c r="K147" i="12"/>
  <c r="Q146" i="12"/>
  <c r="P146" i="12"/>
  <c r="O146" i="12"/>
  <c r="N146" i="12"/>
  <c r="M146" i="12"/>
  <c r="L146" i="12"/>
  <c r="K146" i="12"/>
  <c r="Q145" i="12"/>
  <c r="P145" i="12"/>
  <c r="O145" i="12"/>
  <c r="N145" i="12"/>
  <c r="M145" i="12"/>
  <c r="L145" i="12"/>
  <c r="K145" i="12"/>
  <c r="Q144" i="12"/>
  <c r="P144" i="12"/>
  <c r="O144" i="12"/>
  <c r="N144" i="12"/>
  <c r="M144" i="12"/>
  <c r="L144" i="12"/>
  <c r="K144" i="12"/>
  <c r="Q143" i="12"/>
  <c r="P143" i="12"/>
  <c r="O143" i="12"/>
  <c r="N143" i="12"/>
  <c r="M143" i="12"/>
  <c r="L143" i="12"/>
  <c r="K143" i="12"/>
  <c r="Q142" i="12"/>
  <c r="P142" i="12"/>
  <c r="O142" i="12"/>
  <c r="N142" i="12"/>
  <c r="M142" i="12"/>
  <c r="L142" i="12"/>
  <c r="K142" i="12"/>
  <c r="Q140" i="12"/>
  <c r="P140" i="12"/>
  <c r="O140" i="12"/>
  <c r="N140" i="12"/>
  <c r="M140" i="12"/>
  <c r="L140" i="12"/>
  <c r="K140" i="12"/>
  <c r="Q139" i="12"/>
  <c r="P139" i="12"/>
  <c r="O139" i="12"/>
  <c r="N139" i="12"/>
  <c r="M139" i="12"/>
  <c r="L139" i="12"/>
  <c r="K139" i="12"/>
  <c r="Q138" i="12"/>
  <c r="P138" i="12"/>
  <c r="O138" i="12"/>
  <c r="N138" i="12"/>
  <c r="M138" i="12"/>
  <c r="L138" i="12"/>
  <c r="K138" i="12"/>
  <c r="Q137" i="12"/>
  <c r="P137" i="12"/>
  <c r="O137" i="12"/>
  <c r="N137" i="12"/>
  <c r="M137" i="12"/>
  <c r="L137" i="12"/>
  <c r="K137" i="12"/>
  <c r="Q136" i="12"/>
  <c r="P136" i="12"/>
  <c r="O136" i="12"/>
  <c r="N136" i="12"/>
  <c r="M136" i="12"/>
  <c r="L136" i="12"/>
  <c r="K136" i="12"/>
  <c r="Q135" i="12"/>
  <c r="P135" i="12"/>
  <c r="O135" i="12"/>
  <c r="N135" i="12"/>
  <c r="M135" i="12"/>
  <c r="L135" i="12"/>
  <c r="K135" i="12"/>
  <c r="Q134" i="12"/>
  <c r="P134" i="12"/>
  <c r="O134" i="12"/>
  <c r="N134" i="12"/>
  <c r="M134" i="12"/>
  <c r="L134" i="12"/>
  <c r="K134" i="12"/>
  <c r="Q133" i="12"/>
  <c r="P133" i="12"/>
  <c r="O133" i="12"/>
  <c r="N133" i="12"/>
  <c r="M133" i="12"/>
  <c r="L133" i="12"/>
  <c r="K133" i="12"/>
  <c r="Q132" i="12"/>
  <c r="P132" i="12"/>
  <c r="O132" i="12"/>
  <c r="N132" i="12"/>
  <c r="M132" i="12"/>
  <c r="L132" i="12"/>
  <c r="K132" i="12"/>
  <c r="Q131" i="12"/>
  <c r="P131" i="12"/>
  <c r="O131" i="12"/>
  <c r="N131" i="12"/>
  <c r="M131" i="12"/>
  <c r="L131" i="12"/>
  <c r="K131" i="12"/>
  <c r="Q130" i="12"/>
  <c r="P130" i="12"/>
  <c r="O130" i="12"/>
  <c r="N130" i="12"/>
  <c r="M130" i="12"/>
  <c r="L130" i="12"/>
  <c r="K130" i="12"/>
  <c r="Q129" i="12"/>
  <c r="P129" i="12"/>
  <c r="O129" i="12"/>
  <c r="N129" i="12"/>
  <c r="M129" i="12"/>
  <c r="L129" i="12"/>
  <c r="K129" i="12"/>
  <c r="Q85" i="12"/>
  <c r="P85" i="12"/>
  <c r="O85" i="12"/>
  <c r="N85" i="12"/>
  <c r="M85" i="12"/>
  <c r="L85" i="12"/>
  <c r="K85" i="12"/>
  <c r="M20" i="9"/>
  <c r="M23" i="9"/>
  <c r="K84" i="12"/>
  <c r="O84" i="12"/>
  <c r="L84" i="12"/>
  <c r="P84" i="12"/>
  <c r="M84" i="12"/>
  <c r="Q84" i="12"/>
  <c r="B36" i="13"/>
  <c r="M22" i="9"/>
  <c r="F12" i="23"/>
  <c r="G5" i="23"/>
  <c r="E30" i="13"/>
  <c r="E34" i="13"/>
  <c r="E33" i="13"/>
  <c r="D36" i="13"/>
  <c r="E31" i="13"/>
  <c r="E32" i="13"/>
  <c r="E35" i="13"/>
  <c r="M21" i="9"/>
  <c r="F48" i="23"/>
  <c r="G42" i="23"/>
  <c r="C36" i="13"/>
  <c r="F24" i="23"/>
  <c r="G18" i="23"/>
  <c r="E29" i="13"/>
  <c r="E36" i="13"/>
  <c r="F29" i="13"/>
  <c r="G41" i="23"/>
  <c r="G40" i="23"/>
  <c r="G44" i="23"/>
  <c r="G43" i="23"/>
  <c r="G47" i="23"/>
  <c r="G21" i="23"/>
  <c r="G22" i="23"/>
  <c r="G17" i="23"/>
  <c r="G45" i="23"/>
  <c r="G46" i="23"/>
  <c r="G8" i="23"/>
  <c r="G11" i="23"/>
  <c r="G7" i="23"/>
  <c r="G23" i="23"/>
  <c r="G19" i="23"/>
  <c r="G10" i="23"/>
  <c r="G6" i="23"/>
  <c r="G20" i="23"/>
  <c r="G9" i="23"/>
  <c r="G48" i="23"/>
  <c r="G12" i="23"/>
  <c r="G24" i="23"/>
  <c r="F30" i="13"/>
  <c r="F32" i="13"/>
  <c r="F34" i="13"/>
  <c r="F31" i="13"/>
  <c r="F33" i="13"/>
  <c r="F35" i="13"/>
  <c r="F36" i="13"/>
</calcChain>
</file>

<file path=xl/sharedStrings.xml><?xml version="1.0" encoding="utf-8"?>
<sst xmlns="http://schemas.openxmlformats.org/spreadsheetml/2006/main" count="1606" uniqueCount="532">
  <si>
    <t>Ranking</t>
  </si>
  <si>
    <t>HS10</t>
  </si>
  <si>
    <t>Products</t>
  </si>
  <si>
    <t>Value  (₦)</t>
  </si>
  <si>
    <t>% Share of Total Exports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</si>
  <si>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</si>
  <si>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</si>
  <si>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</si>
  <si>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</si>
  <si>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</si>
  <si>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</si>
  <si>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</si>
  <si>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</si>
  <si>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</si>
  <si>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</si>
  <si>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</si>
  <si>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</si>
  <si>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</si>
  <si>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</si>
  <si>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</si>
  <si>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% Share of Total Imports</t>
  </si>
  <si>
    <t>Code</t>
  </si>
  <si>
    <t>Country of Destination</t>
  </si>
  <si>
    <t>Value ( ₦ )</t>
  </si>
  <si>
    <t>Crude Oil  ( ₦)</t>
  </si>
  <si>
    <t>Non Crude Oil  Value  (  ₦)</t>
  </si>
  <si>
    <t>% Share of Total Export</t>
  </si>
  <si>
    <t>India</t>
  </si>
  <si>
    <t>Spain</t>
  </si>
  <si>
    <t>Italy</t>
  </si>
  <si>
    <t>France</t>
  </si>
  <si>
    <t>Netherlands</t>
  </si>
  <si>
    <t>United States</t>
  </si>
  <si>
    <t>Canada</t>
  </si>
  <si>
    <t xml:space="preserve">% of Top ten countries in total Exports                                           </t>
  </si>
  <si>
    <t>Country of Origin</t>
  </si>
  <si>
    <t>Value( ₦)</t>
  </si>
  <si>
    <t>China</t>
  </si>
  <si>
    <t>Belgium</t>
  </si>
  <si>
    <t>Germany</t>
  </si>
  <si>
    <t>Brazil</t>
  </si>
  <si>
    <t xml:space="preserve">% of Top ten countries in total imports                                            </t>
  </si>
  <si>
    <t>PRODUCT CODE</t>
  </si>
  <si>
    <t>DESCRIPTION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</si>
  <si>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</si>
  <si>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</si>
  <si>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</si>
  <si>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</si>
  <si>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</si>
  <si>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</si>
  <si>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</si>
  <si>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</si>
  <si>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</si>
  <si>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</si>
  <si>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</si>
  <si>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</si>
  <si>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2018</t>
  </si>
  <si>
    <t>Jan-Dec</t>
  </si>
  <si>
    <t>2019</t>
  </si>
  <si>
    <t>2021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</si>
  <si>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</si>
  <si>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</si>
  <si>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</si>
  <si>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</si>
  <si>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</si>
  <si>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</si>
  <si>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</si>
  <si>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</si>
  <si>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</si>
  <si>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</si>
  <si>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</si>
  <si>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</si>
  <si>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</si>
  <si>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</si>
  <si>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</si>
  <si>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</si>
  <si>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</si>
  <si>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</si>
  <si>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</si>
  <si>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</si>
  <si>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</si>
  <si>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</si>
  <si>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</si>
  <si>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</si>
  <si>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</si>
  <si>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</si>
  <si>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</si>
  <si>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</si>
  <si>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</si>
  <si>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</si>
  <si>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</si>
  <si>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</si>
  <si>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</si>
  <si>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</si>
  <si>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</si>
  <si>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</si>
  <si>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</si>
  <si>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</si>
  <si>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</si>
  <si>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</si>
  <si>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</si>
  <si>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</si>
  <si>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I. Value (fob N million)</t>
  </si>
  <si>
    <t>Boilers, machinery and chemical appliances; parts thereof</t>
  </si>
  <si>
    <t>Africa</t>
  </si>
  <si>
    <t>America</t>
  </si>
  <si>
    <t>Europe</t>
  </si>
  <si>
    <t>Asia</t>
  </si>
  <si>
    <t>Oceania</t>
  </si>
  <si>
    <t>ECOWAS</t>
  </si>
  <si>
    <t>Others</t>
  </si>
  <si>
    <t>USA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</si>
  <si>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</si>
  <si>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</si>
  <si>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</si>
  <si>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</si>
  <si>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</si>
  <si>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</si>
  <si>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</si>
  <si>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</si>
  <si>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</si>
  <si>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</si>
  <si>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</si>
  <si>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</si>
  <si>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</si>
  <si>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</si>
  <si>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</si>
  <si>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</si>
  <si>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</si>
  <si>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</si>
  <si>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</si>
  <si>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</si>
  <si>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</si>
  <si>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</si>
  <si>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</si>
  <si>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</si>
  <si>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</si>
  <si>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 xml:space="preserve">  31  Primary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</si>
  <si>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</si>
  <si>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</si>
  <si>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</si>
  <si>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</si>
  <si>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</si>
  <si>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</si>
  <si>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</si>
  <si>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</si>
  <si>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</si>
  <si>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</si>
  <si>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</si>
  <si>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</si>
  <si>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</si>
  <si>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</si>
  <si>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</si>
  <si>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</si>
  <si>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</si>
  <si>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</si>
  <si>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32  Processed</t>
  </si>
  <si>
    <t>1/   nec: Not elsewhere classified or specified</t>
  </si>
  <si>
    <t>2/   Capital Goods (except for transport equipment) and parts etc.</t>
  </si>
  <si>
    <t>YEAR</t>
  </si>
  <si>
    <t>PERIOD</t>
  </si>
  <si>
    <t>IMPORTS</t>
  </si>
  <si>
    <t>EXPORTS</t>
  </si>
  <si>
    <t>RE-EXPORTS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</si>
  <si>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</si>
  <si>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</si>
  <si>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</si>
  <si>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</si>
  <si>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</si>
  <si>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</si>
  <si>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0IL PRODUCTS</t>
  </si>
  <si>
    <t>Export</t>
  </si>
  <si>
    <t>SECTORS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</si>
  <si>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</si>
  <si>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</si>
  <si>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</si>
  <si>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</si>
  <si>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</si>
  <si>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</si>
  <si>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Sector</t>
  </si>
  <si>
    <t>Region</t>
  </si>
  <si>
    <t>ECONOMIC REGIONS</t>
  </si>
  <si>
    <t>TOTAL</t>
  </si>
  <si>
    <t>AFRICA</t>
  </si>
  <si>
    <t>AMERICA</t>
  </si>
  <si>
    <t>ASIA</t>
  </si>
  <si>
    <t>EUROPE</t>
  </si>
  <si>
    <t>OCEANIA</t>
  </si>
  <si>
    <t>Other Oil products</t>
  </si>
  <si>
    <t>REGIONS</t>
  </si>
  <si>
    <t>Table 15 Major Traded Agricultural EXPORT/IMPORTS   by direction (N'million)</t>
  </si>
  <si>
    <t>RANKING</t>
  </si>
  <si>
    <t>Product</t>
  </si>
  <si>
    <t>Product description</t>
  </si>
  <si>
    <t>Country Description</t>
  </si>
  <si>
    <t>Value (N)</t>
  </si>
  <si>
    <t>Table 16 Major Traded  Solid mineral products Export/Import  by direction of Trade(N'million)</t>
  </si>
  <si>
    <t>Table 17 Major Traded Manufactured products Export/Import  by direction of Trade(N'million)</t>
  </si>
  <si>
    <t>Table 18. Major Traded  Raw Material  Products Export/Import  by Direction of Trade (N'million)</t>
  </si>
  <si>
    <t>DOMESTIC  EXPORT</t>
  </si>
  <si>
    <t>MODE OF TRANSPORT</t>
  </si>
  <si>
    <t>% share of Domestic Exports</t>
  </si>
  <si>
    <t>MARITIME</t>
  </si>
  <si>
    <t>RAIL</t>
  </si>
  <si>
    <t>ROAD</t>
  </si>
  <si>
    <t>AIR</t>
  </si>
  <si>
    <t>MAIL</t>
  </si>
  <si>
    <t>INLAND WATERWAYS</t>
  </si>
  <si>
    <t>OTHER TRANSPORT</t>
  </si>
  <si>
    <t>RE-EXPORT</t>
  </si>
  <si>
    <t>% share of Re-Exports</t>
  </si>
  <si>
    <t>TOTAL EXPORT</t>
  </si>
  <si>
    <t>% share of Total Exports</t>
  </si>
  <si>
    <t>% share of Total Import</t>
  </si>
  <si>
    <t>MULTIMODAL</t>
  </si>
  <si>
    <t>Rank</t>
  </si>
  <si>
    <t>PORTS</t>
  </si>
  <si>
    <t>% Share of Total export</t>
  </si>
  <si>
    <t>% Share of total imports</t>
  </si>
  <si>
    <t>Durum wheat (Not in seeds)</t>
  </si>
  <si>
    <t>Used Vehicles, with diesel or semidiesel engine, of cylinder capacity &gt;2500cc</t>
  </si>
  <si>
    <t>Cane sugar specified in Subheading Note 2 to Chapter 17, Meant for sugar refinery</t>
  </si>
  <si>
    <t>Crude palm oil</t>
  </si>
  <si>
    <t>CN</t>
  </si>
  <si>
    <t>BE</t>
  </si>
  <si>
    <t>IN</t>
  </si>
  <si>
    <t>NL</t>
  </si>
  <si>
    <t>US</t>
  </si>
  <si>
    <t>NO</t>
  </si>
  <si>
    <t>FR</t>
  </si>
  <si>
    <t>BR</t>
  </si>
  <si>
    <t>Norway</t>
  </si>
  <si>
    <t xml:space="preserve">Indonesia </t>
  </si>
  <si>
    <t xml:space="preserve">Namibia </t>
  </si>
  <si>
    <t>ES</t>
  </si>
  <si>
    <t>ID</t>
  </si>
  <si>
    <t>CA</t>
  </si>
  <si>
    <t>0306170000</t>
  </si>
  <si>
    <t>0801310000</t>
  </si>
  <si>
    <t>Superior quality raw cocoa beans</t>
  </si>
  <si>
    <t>Other Frozen shrimps and prawns</t>
  </si>
  <si>
    <t>Ginger, Neither crushed nor ground</t>
  </si>
  <si>
    <t>Natural cocoa butter</t>
  </si>
  <si>
    <t>Ginger, Crushed or ground</t>
  </si>
  <si>
    <t>Herrings (Clupea harengus, Clupea pallasii)</t>
  </si>
  <si>
    <t>0303510000</t>
  </si>
  <si>
    <t>Plasters of calcined gypsum or calcuim sulphate whether or not coloured</t>
  </si>
  <si>
    <t>Machines 4 the reception,conversion &amp; transmission or regeneration of voice,images or...</t>
  </si>
  <si>
    <t>Urea, whether or not in aqueous solution</t>
  </si>
  <si>
    <t>Gold unwrought or in semi-mfr. forms, or in powder form</t>
  </si>
  <si>
    <t>Leather further prepared after tanning/crusting without wool on of goats or kids</t>
  </si>
  <si>
    <t>Floating or submersible drilling or production platforms</t>
  </si>
  <si>
    <t>Other petroleum gases etc in gaseous state</t>
  </si>
  <si>
    <t>Aluminium alloys, unwrought</t>
  </si>
  <si>
    <t>Cigarettes containing tobacco</t>
  </si>
  <si>
    <t>32:Fuels and Lubricants, Processed</t>
  </si>
  <si>
    <t>31:Fuels and Lubricants, Primary</t>
  </si>
  <si>
    <t>01AP</t>
  </si>
  <si>
    <t>01MC</t>
  </si>
  <si>
    <t>01MM</t>
  </si>
  <si>
    <t>01SM</t>
  </si>
  <si>
    <t>01TC</t>
  </si>
  <si>
    <t>02JG</t>
  </si>
  <si>
    <t>04SO</t>
  </si>
  <si>
    <t>05CA</t>
  </si>
  <si>
    <t>Apapa Port</t>
  </si>
  <si>
    <t>Muhammed Murtala International</t>
  </si>
  <si>
    <t>Seme Border Post</t>
  </si>
  <si>
    <t>Tin Can Island</t>
  </si>
  <si>
    <t>Jigawa Area Command</t>
  </si>
  <si>
    <t>Sokoto Area Command</t>
  </si>
  <si>
    <t>Calabar Port</t>
  </si>
  <si>
    <t>05PN</t>
  </si>
  <si>
    <t>05PH</t>
  </si>
  <si>
    <t>Port Harcourt (3)</t>
  </si>
  <si>
    <t>Port Harcourt (1)</t>
  </si>
  <si>
    <t>Refrigerated vessels, other than those of subheading 8901.20 &lt;= 500 tonnes</t>
  </si>
  <si>
    <t>Other Light vessels, fire-floats, floating cranes, etc, nes</t>
  </si>
  <si>
    <t>Mixed alkylbenzenes &amp;mixed alkylanaphthalenes,other than those of heading 27.07 or 29.02</t>
  </si>
  <si>
    <t>TOTAL IMPORT</t>
  </si>
  <si>
    <t>COUNTRY OF DESTINATION</t>
  </si>
  <si>
    <t xml:space="preserve">Crude oil </t>
  </si>
  <si>
    <t>Product Description</t>
  </si>
  <si>
    <t>Other excluding White cement</t>
  </si>
  <si>
    <t>Zinc ores and concentrates</t>
  </si>
  <si>
    <t>Other Niobium, tantalum, vanadium ores and concetrates</t>
  </si>
  <si>
    <t xml:space="preserve">Value </t>
  </si>
  <si>
    <t>GOODS</t>
  </si>
  <si>
    <t xml:space="preserve">SOLID MINERAL </t>
  </si>
  <si>
    <t>AGRICULTURE</t>
  </si>
  <si>
    <t xml:space="preserve">RAW MATERIAL </t>
  </si>
  <si>
    <t>MANUFACTURED</t>
  </si>
  <si>
    <t xml:space="preserve">ENERGY 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</si>
  <si>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</si>
  <si>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</si>
  <si>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</si>
  <si>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</si>
  <si>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</si>
  <si>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</si>
  <si>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</si>
  <si>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Percetage Share of Goods to Total Exports</t>
  </si>
  <si>
    <t>Percetage Share of Goods Total Imports</t>
  </si>
  <si>
    <t>Import First Quarter 2022</t>
  </si>
  <si>
    <t>Top Ten Import and Export Trading Partners Q1 2022</t>
  </si>
  <si>
    <t>2022  Export First Quarter</t>
  </si>
  <si>
    <t>2022  Import First Quarter</t>
  </si>
  <si>
    <t xml:space="preserve"> FIRST QUARTER 2022 RE-EXPORT BY DESTINATION</t>
  </si>
  <si>
    <t>JANUARY</t>
  </si>
  <si>
    <t>FEBRUARY</t>
  </si>
  <si>
    <t>MARCH</t>
  </si>
  <si>
    <t>QUARTER 1 Value  (₦)</t>
  </si>
  <si>
    <t>Table 1  Summary of Foreign Trade (₦'Million) Q1 2022</t>
  </si>
  <si>
    <t>2022</t>
  </si>
  <si>
    <t>Jan-Mar</t>
  </si>
  <si>
    <t>Jan-Mar 2018</t>
  </si>
  <si>
    <t>Jan-Mar 2019</t>
  </si>
  <si>
    <t>Jan-Mar 2020</t>
  </si>
  <si>
    <t>Jan-Mar 2021</t>
  </si>
  <si>
    <t>Jan-Mar 2022</t>
  </si>
  <si>
    <t>Tab3: Quarterly Exports By Section (₦'Million) Q1, 2022</t>
  </si>
  <si>
    <t>Tab4 Imports by Region and Major Trading Partners (₦'million) Q1 2022</t>
  </si>
  <si>
    <t>Tab5 Exports by Region and Major Trading Partners (N'million) Q1 2022</t>
  </si>
  <si>
    <t>Tab6: Summary of  Imports by SITC (₦'million) Q1, 2022</t>
  </si>
  <si>
    <t>Tab7 Imports Classified by Broad Economic Categories (BEC) (₦'million)Q1,2022</t>
  </si>
  <si>
    <t>Table 8. SUMMARY OF NIGERIA's  Merchandise Trade Value(N'Billion) Q1 , 2022</t>
  </si>
  <si>
    <t>Table 9: Summary of Trade (Exports and Imports) by Sectors (N'million) Q1, 2022</t>
  </si>
  <si>
    <t>Table 9:  Summary of   Trade (Exports and Imports) by Sectors (N'million) Q1, 2022</t>
  </si>
  <si>
    <t>Table 10  Monthly Export ,Import  and Total Trade Value by Sectors (N'million)  and market shares by sector Q1,2022</t>
  </si>
  <si>
    <t>Q1,2022</t>
  </si>
  <si>
    <t>January</t>
  </si>
  <si>
    <t>February</t>
  </si>
  <si>
    <t>March</t>
  </si>
  <si>
    <t>Table 13: Major Traded Agricultural products(N'million) Q1, 2022</t>
  </si>
  <si>
    <t>EXPORTS  Quarter 1 2022</t>
  </si>
  <si>
    <t>Table 14a.  Sectorial Imports to Economic Regions of the World (N'million) Q1, 2022 (Monthly)</t>
  </si>
  <si>
    <t>EXPORT QUARTER 1 2022</t>
  </si>
  <si>
    <t>IMPORT QUARTER 1 2022</t>
  </si>
  <si>
    <t>EXPORT QUARTER 1, 2022</t>
  </si>
  <si>
    <t>IMPORTS  QUARTER 1 2022</t>
  </si>
  <si>
    <t>IMPORT QUARTER 1, 2022</t>
  </si>
  <si>
    <t>Table 19 TRADE BY MODE OF TRANSPORT (N'million) Q4, 2022</t>
  </si>
  <si>
    <r>
      <rPr>
        <b/>
        <i/>
        <sz val="11"/>
        <color indexed="8"/>
        <rFont val="Calibri"/>
        <family val="2"/>
      </rPr>
      <t>IM</t>
    </r>
    <r>
      <rPr>
        <b/>
        <sz val="11"/>
        <color indexed="8"/>
        <rFont val="Calibri"/>
        <family val="2"/>
      </rPr>
      <t>PORT QUARTER 1, 2022</t>
    </r>
  </si>
  <si>
    <t>2710125000</t>
  </si>
  <si>
    <t>2710191100</t>
  </si>
  <si>
    <t>1001190000</t>
  </si>
  <si>
    <t>1701141000</t>
  </si>
  <si>
    <t>8481400000</t>
  </si>
  <si>
    <t>8711201000</t>
  </si>
  <si>
    <t>8703332000</t>
  </si>
  <si>
    <t>8517620000</t>
  </si>
  <si>
    <t>3808939000</t>
  </si>
  <si>
    <t>3004909000</t>
  </si>
  <si>
    <t>2710193100</t>
  </si>
  <si>
    <t>8481800000</t>
  </si>
  <si>
    <t>3902100000</t>
  </si>
  <si>
    <t>8484900000</t>
  </si>
  <si>
    <t>9031800000</t>
  </si>
  <si>
    <t>Motor spirit, ordinary</t>
  </si>
  <si>
    <t>Kerosine type jet fuel</t>
  </si>
  <si>
    <t>Safety or relief valves</t>
  </si>
  <si>
    <t>Motorcycles and cycles fitted with auxiliary motor,petrol fuel, capacity &gt;50&lt;250cc, CKD</t>
  </si>
  <si>
    <t>Machines for reception, conversion and transmission ... of voice, images or data.</t>
  </si>
  <si>
    <t>Other Herbicides, antisprouting products and plantgr</t>
  </si>
  <si>
    <t>Other medicaments not else where specified</t>
  </si>
  <si>
    <t>Meant to be mixed further</t>
  </si>
  <si>
    <t>Other appliances</t>
  </si>
  <si>
    <t>Polypropylene</t>
  </si>
  <si>
    <t>Other sets or assortments of gaskets and similar joints,put up in pouches, envelopes</t>
  </si>
  <si>
    <t>Other measuring or checking instruments, appliances and machines, not specified</t>
  </si>
  <si>
    <t>2709000000</t>
  </si>
  <si>
    <t>2711110000</t>
  </si>
  <si>
    <t>3102100000</t>
  </si>
  <si>
    <t>2711290000</t>
  </si>
  <si>
    <t>8905200000</t>
  </si>
  <si>
    <t>1801001100</t>
  </si>
  <si>
    <t>1207400000</t>
  </si>
  <si>
    <t>7601200000</t>
  </si>
  <si>
    <t>8908000000</t>
  </si>
  <si>
    <t>2716000000</t>
  </si>
  <si>
    <t>1801001200</t>
  </si>
  <si>
    <t>1802000000</t>
  </si>
  <si>
    <t>2711120000</t>
  </si>
  <si>
    <t>2402200000</t>
  </si>
  <si>
    <t>Petroleum oils and oils obtained from bituminous minerals, crude.</t>
  </si>
  <si>
    <t>Natural gas</t>
  </si>
  <si>
    <t>Superior quality Cocoa beans</t>
  </si>
  <si>
    <t>Sesamum seeds</t>
  </si>
  <si>
    <t>Unwrought aluminium. alloys</t>
  </si>
  <si>
    <t>Vessels and other floating structures for breaking up.</t>
  </si>
  <si>
    <t>Electrical energy. (optional heading)</t>
  </si>
  <si>
    <t>Standard quality Cocoa beans</t>
  </si>
  <si>
    <t>Cocoa shells, husks, skins and other cocoa waste.</t>
  </si>
  <si>
    <t>Propane</t>
  </si>
  <si>
    <t>Cashew nuts In shell</t>
  </si>
  <si>
    <t>Indonesia</t>
  </si>
  <si>
    <t>Gibraltar</t>
  </si>
  <si>
    <t>Saudi Arabia</t>
  </si>
  <si>
    <t>IT</t>
  </si>
  <si>
    <t>GI</t>
  </si>
  <si>
    <t>SA</t>
  </si>
  <si>
    <t>Korea, South</t>
  </si>
  <si>
    <t>United Kingdom</t>
  </si>
  <si>
    <t>KR</t>
  </si>
  <si>
    <t>GB</t>
  </si>
  <si>
    <t>Vessels and other floating structures for breaking up</t>
  </si>
  <si>
    <t xml:space="preserve">Cameroon </t>
  </si>
  <si>
    <t>8802120000</t>
  </si>
  <si>
    <t>Helicopters of an unladen weight exceeding 2000kg</t>
  </si>
  <si>
    <t xml:space="preserve">Ghana </t>
  </si>
  <si>
    <t>8901901100</t>
  </si>
  <si>
    <t xml:space="preserve">Malaysia </t>
  </si>
  <si>
    <t>8905900000</t>
  </si>
  <si>
    <t>8901200000</t>
  </si>
  <si>
    <t>Tankers</t>
  </si>
  <si>
    <t xml:space="preserve">Panama </t>
  </si>
  <si>
    <t>8901109000</t>
  </si>
  <si>
    <t>Other ships and similar vessels for the transport of goods</t>
  </si>
  <si>
    <t>DOMESTIC EXPORT</t>
  </si>
  <si>
    <t>TRADE BALANCE</t>
  </si>
  <si>
    <t>Desiccated Coconuts</t>
  </si>
  <si>
    <t>Palm nuts and kernels</t>
  </si>
  <si>
    <t>Cashew nuts Shelled</t>
  </si>
  <si>
    <t>Saffron</t>
  </si>
  <si>
    <t>Brazil nuts In shell</t>
  </si>
  <si>
    <t>Mixtures referred to in Note 1 (b) to this Chapter</t>
  </si>
  <si>
    <t>Brazil nuts Shelled</t>
  </si>
  <si>
    <t>Other spices not elsewhere mentioned.</t>
  </si>
  <si>
    <t>Other quality Cocoa beans not specified in 18.01</t>
  </si>
  <si>
    <t>Lead ores and concentrates</t>
  </si>
  <si>
    <t xml:space="preserve">Niger Republic </t>
  </si>
  <si>
    <t xml:space="preserve">Togo </t>
  </si>
  <si>
    <t>Malaysia</t>
  </si>
  <si>
    <t>Tin ores and concentrates</t>
  </si>
  <si>
    <t>Hong-kong</t>
  </si>
  <si>
    <t>Turkey</t>
  </si>
  <si>
    <t>Egypt</t>
  </si>
  <si>
    <t xml:space="preserve">Tunisia </t>
  </si>
  <si>
    <t>Salt for human consumption (bulk&gt;ship load)</t>
  </si>
  <si>
    <t>2501002090</t>
  </si>
  <si>
    <t>Namibia</t>
  </si>
  <si>
    <t>Tunisia</t>
  </si>
  <si>
    <t>Gypsum; anhydrite</t>
  </si>
  <si>
    <t>2520100000</t>
  </si>
  <si>
    <t>United Arab Emirate</t>
  </si>
  <si>
    <t>Other salt not specified.</t>
  </si>
  <si>
    <t>2501009000</t>
  </si>
  <si>
    <t>Other coal</t>
  </si>
  <si>
    <t>2701190000</t>
  </si>
  <si>
    <t xml:space="preserve">Mozambique </t>
  </si>
  <si>
    <t>Argentina</t>
  </si>
  <si>
    <t>Lituania</t>
  </si>
  <si>
    <t>Latvia</t>
  </si>
  <si>
    <t>Hydrogenated Vegetable fats not further prepared</t>
  </si>
  <si>
    <t>Russia</t>
  </si>
  <si>
    <t>Poland</t>
  </si>
  <si>
    <t>0303680000</t>
  </si>
  <si>
    <t>Blue whittings (Micromesistius Poutassou, Micromesistius australis) meat,frozen</t>
  </si>
  <si>
    <t>Vietnam</t>
  </si>
  <si>
    <t>Greece</t>
  </si>
  <si>
    <t>South Africa</t>
  </si>
  <si>
    <t>Kuwait</t>
  </si>
  <si>
    <t>0801110000</t>
  </si>
  <si>
    <t>Diammonium hydrogenorthophosphate (diammonium phosphate)</t>
  </si>
  <si>
    <t>Morroco</t>
  </si>
  <si>
    <t>Milk preparations containing vegetable fats /oils, powdered/granular, packings &gt; 25 kg</t>
  </si>
  <si>
    <t xml:space="preserve">Ireland </t>
  </si>
  <si>
    <t>South Korea</t>
  </si>
  <si>
    <t>Sheets for veneering (including those ob Other</t>
  </si>
  <si>
    <t xml:space="preserve">Gabon Republic </t>
  </si>
  <si>
    <t xml:space="preserve">Uruguay </t>
  </si>
  <si>
    <t xml:space="preserve">Switzerland </t>
  </si>
  <si>
    <t>United Arab Emirates</t>
  </si>
  <si>
    <t>Estonia</t>
  </si>
  <si>
    <t>Switzerland</t>
  </si>
  <si>
    <t>Float glass, coloured throughout the mass opacified, flashed or merely surface ground</t>
  </si>
  <si>
    <t>Abuja Airport</t>
  </si>
  <si>
    <t>FEDERAL OPERATIONS</t>
  </si>
  <si>
    <t>Lagos Free Trade Zone</t>
  </si>
  <si>
    <t>ZONAL HEADQUARTERS HARVEY ROAD</t>
  </si>
  <si>
    <t>IKORODU CUSTOMS COMMAND</t>
  </si>
  <si>
    <t>LAGOS INDUSTRIAL AREA</t>
  </si>
  <si>
    <t>Tincan 2</t>
  </si>
  <si>
    <t>MUHAMMED MURTALA CARGO</t>
  </si>
  <si>
    <t>MUHAMMED MURTALA INTERNATIONAL</t>
  </si>
  <si>
    <t>MID-MARITIME BONDED W/HOUSE</t>
  </si>
  <si>
    <t>01FO</t>
  </si>
  <si>
    <t>01FZ</t>
  </si>
  <si>
    <t>01HQ</t>
  </si>
  <si>
    <t>01IK</t>
  </si>
  <si>
    <t>01LI</t>
  </si>
  <si>
    <t>01LP</t>
  </si>
  <si>
    <t>01MS</t>
  </si>
  <si>
    <t xml:space="preserve">Japan </t>
  </si>
  <si>
    <t xml:space="preserve">China </t>
  </si>
  <si>
    <t xml:space="preserve">Hong Kong </t>
  </si>
  <si>
    <t xml:space="preserve">India </t>
  </si>
  <si>
    <t xml:space="preserve">Burkina Faso </t>
  </si>
  <si>
    <t xml:space="preserve">Ivory Coast </t>
  </si>
  <si>
    <t xml:space="preserve">Korea, South </t>
  </si>
  <si>
    <t>Other copper alloys (other than master alloys of heading 74.05)</t>
  </si>
  <si>
    <t xml:space="preserve">France </t>
  </si>
  <si>
    <t xml:space="preserve">Sweden </t>
  </si>
  <si>
    <t xml:space="preserve">Mexico </t>
  </si>
  <si>
    <t xml:space="preserve">United States </t>
  </si>
  <si>
    <t xml:space="preserve">Netherlands </t>
  </si>
  <si>
    <t>0910110000</t>
  </si>
  <si>
    <t>1804002000</t>
  </si>
  <si>
    <t>0603900000</t>
  </si>
  <si>
    <t>Other cut flowers &amp; flower buds of kind suitable ornamental purposes fresh,dried,dyed</t>
  </si>
  <si>
    <t>1207100000</t>
  </si>
  <si>
    <t>0801320000</t>
  </si>
  <si>
    <t>0910120000</t>
  </si>
  <si>
    <t>0910200000</t>
  </si>
  <si>
    <t>0801210000</t>
  </si>
  <si>
    <t>1211909000</t>
  </si>
  <si>
    <t>Other Plants or parts, used in perfumery, pharmacy or insecticidal, in any form.</t>
  </si>
  <si>
    <t>0910910000</t>
  </si>
  <si>
    <t>0801220000</t>
  </si>
  <si>
    <t>0910990000</t>
  </si>
  <si>
    <t>0306110000</t>
  </si>
  <si>
    <t>Frozen Rock lobster and other sea crawfish (Palinurus spp., Panulirus spp., Jasus spp.)</t>
  </si>
  <si>
    <t>1801001900</t>
  </si>
  <si>
    <t>Standard quality Cocoa  Beans</t>
  </si>
  <si>
    <t>Standard quality Cocoa Beans</t>
  </si>
  <si>
    <t xml:space="preserve"> -   </t>
  </si>
  <si>
    <t xml:space="preserve"> </t>
  </si>
  <si>
    <t xml:space="preserve">  Export First Quarter 2022</t>
  </si>
  <si>
    <t>Tab 2 Quarterly Imports By Section (₦'Million) Q1, 2022</t>
  </si>
  <si>
    <t>Value</t>
  </si>
  <si>
    <t xml:space="preserve">Table 14.  Sectorial Exports to Economic Regions of the World (N'million) Q4 2022 </t>
  </si>
  <si>
    <t>Top Fifteen Import and Export Traded Products Q1 2022</t>
  </si>
  <si>
    <t>TABLE 20: TRADE  BY TOP 10 POSTS/PORTS OF OPERATION  (N'million)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</si>
</sst>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_-;\-* #,##0.0_-;_-* &quot;-&quot;??_-;_-@_-"/>
    <numFmt numFmtId="167" formatCode="0.0"/>
    <numFmt numFmtId="168" formatCode="_-#,##0.0_-;\-\ #,##0.0_-;_-\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theme="1" tint="0.34998626667073579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Lucida Sans Unicode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12"/>
      <color theme="1"/>
      <name val="Arial Black"/>
      <family val="2"/>
    </font>
    <font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12"/>
      <name val="Arial"/>
      <family val="2"/>
    </font>
    <font>
      <sz val="11"/>
      <name val="Calibri Light"/>
      <family val="2"/>
    </font>
    <font>
      <sz val="12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5">
    <xf numFmtId="0" fontId="0" fillId="0" borderId="0" xfId="0"/>
    <xf numFmtId="0" fontId="5" fillId="0" borderId="0" xfId="0" applyFont="1" applyFill="1" applyAlignment="1"/>
    <xf numFmtId="0" fontId="4" fillId="0" borderId="0" xfId="0" applyFont="1" applyFill="1" applyAlignment="1">
      <alignment horizontal="left"/>
    </xf>
    <xf numFmtId="0" fontId="7" fillId="0" borderId="2" xfId="0" applyFont="1" applyFill="1" applyBorder="1" applyAlignment="1"/>
    <xf numFmtId="43" fontId="1" fillId="0" borderId="0" xfId="1" applyNumberFormat="1" applyFont="1" applyFill="1"/>
    <xf numFmtId="4" fontId="9" fillId="0" borderId="2" xfId="0" applyNumberFormat="1" applyFont="1" applyFill="1" applyBorder="1" applyAlignment="1"/>
    <xf numFmtId="4" fontId="0" fillId="0" borderId="0" xfId="0" applyNumberFormat="1" applyFill="1" applyAlignment="1"/>
    <xf numFmtId="0" fontId="8" fillId="0" borderId="0" xfId="0" applyFont="1" applyFill="1" applyAlignment="1"/>
    <xf numFmtId="49" fontId="0" fillId="0" borderId="0" xfId="0" applyNumberFormat="1" applyFill="1" applyAlignment="1"/>
    <xf numFmtId="0" fontId="0" fillId="0" borderId="0" xfId="0" applyFill="1" applyAlignment="1"/>
    <xf numFmtId="0" fontId="7" fillId="0" borderId="3" xfId="0" applyFont="1" applyFill="1" applyBorder="1" applyAlignment="1">
      <alignment vertical="top"/>
    </xf>
    <xf numFmtId="0" fontId="7" fillId="0" borderId="3" xfId="0" applyFont="1" applyFill="1" applyBorder="1" applyAlignment="1">
      <alignment vertical="top" wrapText="1"/>
    </xf>
    <xf numFmtId="0" fontId="10" fillId="0" borderId="0" xfId="0" applyFont="1" applyAlignment="1"/>
    <xf numFmtId="4" fontId="0" fillId="0" borderId="0" xfId="0" applyNumberFormat="1" applyAlignment="1"/>
    <xf numFmtId="4" fontId="11" fillId="0" borderId="2" xfId="0" applyNumberFormat="1" applyFont="1" applyBorder="1" applyAlignment="1">
      <alignment horizontal="center" textRotation="90"/>
    </xf>
    <xf numFmtId="4" fontId="4" fillId="0" borderId="2" xfId="0" applyNumberFormat="1" applyFont="1" applyBorder="1" applyAlignment="1">
      <alignment horizontal="center" textRotation="90"/>
    </xf>
    <xf numFmtId="4" fontId="4" fillId="0" borderId="5" xfId="0" applyNumberFormat="1" applyFont="1" applyBorder="1" applyAlignment="1">
      <alignment horizontal="center" textRotation="90"/>
    </xf>
    <xf numFmtId="4" fontId="12" fillId="0" borderId="2" xfId="0" quotePrefix="1" applyNumberFormat="1" applyFont="1" applyBorder="1" applyAlignment="1">
      <alignment horizontal="center"/>
    </xf>
    <xf numFmtId="3" fontId="13" fillId="0" borderId="7" xfId="0" applyNumberFormat="1" applyFont="1" applyBorder="1" applyAlignment="1"/>
    <xf numFmtId="4" fontId="13" fillId="0" borderId="2" xfId="0" applyNumberFormat="1" applyFont="1" applyBorder="1" applyAlignment="1"/>
    <xf numFmtId="4" fontId="10" fillId="0" borderId="0" xfId="0" applyNumberFormat="1" applyFont="1" applyAlignment="1"/>
    <xf numFmtId="3" fontId="13" fillId="0" borderId="4" xfId="0" applyNumberFormat="1" applyFont="1" applyBorder="1" applyAlignment="1"/>
    <xf numFmtId="3" fontId="14" fillId="0" borderId="2" xfId="0" quotePrefix="1" applyNumberFormat="1" applyFont="1" applyBorder="1" applyAlignment="1"/>
    <xf numFmtId="4" fontId="15" fillId="0" borderId="0" xfId="0" quotePrefix="1" applyNumberFormat="1" applyFont="1" applyAlignment="1">
      <alignment horizontal="center"/>
    </xf>
    <xf numFmtId="49" fontId="0" fillId="0" borderId="0" xfId="0" applyNumberFormat="1" applyAlignment="1"/>
    <xf numFmtId="4" fontId="11" fillId="0" borderId="0" xfId="0" applyNumberFormat="1" applyFont="1" applyAlignment="1">
      <alignment horizontal="center" textRotation="90"/>
    </xf>
    <xf numFmtId="4" fontId="15" fillId="0" borderId="0" xfId="0" applyNumberFormat="1" applyFont="1" applyAlignment="1"/>
    <xf numFmtId="4" fontId="7" fillId="0" borderId="0" xfId="0" applyNumberFormat="1" applyFont="1" applyAlignment="1">
      <alignment horizontal="center"/>
    </xf>
    <xf numFmtId="0" fontId="7" fillId="0" borderId="6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0" xfId="0" applyFont="1" applyAlignment="1"/>
    <xf numFmtId="43" fontId="1" fillId="0" borderId="0" xfId="1" applyNumberFormat="1" applyFont="1" applyAlignment="1"/>
    <xf numFmtId="4" fontId="16" fillId="0" borderId="2" xfId="0" quotePrefix="1" applyNumberFormat="1" applyFont="1" applyBorder="1" applyAlignment="1"/>
    <xf numFmtId="4" fontId="17" fillId="0" borderId="7" xfId="0" quotePrefix="1" applyNumberFormat="1" applyFont="1" applyBorder="1" applyAlignment="1"/>
    <xf numFmtId="0" fontId="8" fillId="0" borderId="0" xfId="0" applyFont="1" applyAlignment="1"/>
    <xf numFmtId="4" fontId="8" fillId="0" borderId="0" xfId="0" applyNumberFormat="1" applyFont="1" applyAlignment="1"/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0" fillId="0" borderId="0" xfId="0" applyFill="1"/>
    <xf numFmtId="0" fontId="18" fillId="0" borderId="0" xfId="0" applyFont="1" applyFill="1"/>
    <xf numFmtId="0" fontId="19" fillId="0" borderId="3" xfId="0" applyFont="1" applyFill="1" applyBorder="1"/>
    <xf numFmtId="0" fontId="0" fillId="0" borderId="3" xfId="0" applyFill="1" applyBorder="1"/>
    <xf numFmtId="165" fontId="0" fillId="0" borderId="3" xfId="0" applyNumberFormat="1" applyFill="1" applyBorder="1"/>
    <xf numFmtId="3" fontId="0" fillId="0" borderId="0" xfId="0" applyNumberFormat="1" applyFill="1"/>
    <xf numFmtId="4" fontId="0" fillId="0" borderId="3" xfId="0" applyNumberFormat="1" applyFill="1" applyBorder="1"/>
    <xf numFmtId="49" fontId="0" fillId="0" borderId="0" xfId="0" applyNumberFormat="1" applyFill="1"/>
    <xf numFmtId="4" fontId="0" fillId="0" borderId="0" xfId="0" applyNumberFormat="1" applyFill="1"/>
    <xf numFmtId="0" fontId="20" fillId="0" borderId="0" xfId="0" applyFont="1" applyFill="1"/>
    <xf numFmtId="165" fontId="21" fillId="0" borderId="0" xfId="0" applyNumberFormat="1" applyFont="1" applyFill="1" applyBorder="1"/>
    <xf numFmtId="4" fontId="22" fillId="0" borderId="3" xfId="2" applyNumberFormat="1" applyFont="1" applyFill="1" applyBorder="1" applyAlignment="1">
      <alignment horizontal="center"/>
    </xf>
    <xf numFmtId="166" fontId="21" fillId="0" borderId="0" xfId="2" applyNumberFormat="1" applyFont="1" applyFill="1" applyBorder="1"/>
    <xf numFmtId="167" fontId="21" fillId="0" borderId="0" xfId="0" applyNumberFormat="1" applyFont="1" applyFill="1" applyBorder="1" applyAlignment="1">
      <alignment horizontal="center"/>
    </xf>
    <xf numFmtId="166" fontId="21" fillId="0" borderId="10" xfId="2" applyNumberFormat="1" applyFont="1" applyFill="1" applyBorder="1" applyAlignment="1">
      <alignment horizontal="left"/>
    </xf>
    <xf numFmtId="0" fontId="21" fillId="0" borderId="0" xfId="0" applyFont="1" applyFill="1" applyBorder="1"/>
    <xf numFmtId="3" fontId="21" fillId="0" borderId="3" xfId="0" applyNumberFormat="1" applyFont="1" applyFill="1" applyBorder="1" applyAlignment="1">
      <alignment horizontal="center" textRotation="35"/>
    </xf>
    <xf numFmtId="3" fontId="23" fillId="0" borderId="3" xfId="0" applyNumberFormat="1" applyFont="1" applyFill="1" applyBorder="1" applyAlignment="1">
      <alignment horizontal="center" textRotation="90"/>
    </xf>
    <xf numFmtId="3" fontId="23" fillId="0" borderId="3" xfId="0" applyNumberFormat="1" applyFont="1" applyFill="1" applyBorder="1" applyAlignment="1">
      <alignment horizontal="center" textRotation="90" wrapText="1"/>
    </xf>
    <xf numFmtId="167" fontId="23" fillId="0" borderId="3" xfId="0" applyNumberFormat="1" applyFont="1" applyFill="1" applyBorder="1" applyAlignment="1">
      <alignment horizontal="center" textRotation="90" wrapText="1"/>
    </xf>
    <xf numFmtId="3" fontId="23" fillId="0" borderId="10" xfId="0" applyNumberFormat="1" applyFont="1" applyFill="1" applyBorder="1" applyAlignment="1">
      <alignment horizontal="center" textRotation="90" wrapText="1"/>
    </xf>
    <xf numFmtId="4" fontId="22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17" fontId="21" fillId="0" borderId="0" xfId="0" applyNumberFormat="1" applyFont="1" applyFill="1" applyBorder="1" applyAlignment="1">
      <alignment horizontal="left"/>
    </xf>
    <xf numFmtId="168" fontId="21" fillId="0" borderId="0" xfId="2" applyNumberFormat="1" applyFont="1" applyFill="1" applyBorder="1"/>
    <xf numFmtId="166" fontId="21" fillId="0" borderId="0" xfId="3" applyNumberFormat="1" applyFont="1" applyFill="1" applyBorder="1" applyAlignment="1">
      <alignment horizontal="center"/>
    </xf>
    <xf numFmtId="166" fontId="21" fillId="0" borderId="0" xfId="2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0" fontId="0" fillId="0" borderId="3" xfId="0" applyFill="1" applyBorder="1" applyAlignment="1">
      <alignment horizontal="right"/>
    </xf>
    <xf numFmtId="0" fontId="11" fillId="0" borderId="0" xfId="0" applyFont="1" applyFill="1" applyBorder="1"/>
    <xf numFmtId="0" fontId="3" fillId="0" borderId="3" xfId="0" applyFont="1" applyFill="1" applyBorder="1" applyAlignment="1">
      <alignment horizontal="right"/>
    </xf>
    <xf numFmtId="4" fontId="23" fillId="0" borderId="3" xfId="2" applyNumberFormat="1" applyFont="1" applyFill="1" applyBorder="1"/>
    <xf numFmtId="4" fontId="23" fillId="2" borderId="3" xfId="2" applyNumberFormat="1" applyFont="1" applyFill="1" applyBorder="1"/>
    <xf numFmtId="0" fontId="26" fillId="0" borderId="0" xfId="0" applyFont="1" applyFill="1" applyBorder="1"/>
    <xf numFmtId="164" fontId="1" fillId="0" borderId="3" xfId="1" applyFont="1" applyFill="1" applyBorder="1"/>
    <xf numFmtId="165" fontId="11" fillId="0" borderId="0" xfId="0" applyNumberFormat="1" applyFont="1" applyFill="1" applyBorder="1"/>
    <xf numFmtId="0" fontId="0" fillId="0" borderId="3" xfId="0" quotePrefix="1" applyFill="1" applyBorder="1" applyAlignment="1">
      <alignment horizontal="right"/>
    </xf>
    <xf numFmtId="165" fontId="27" fillId="0" borderId="0" xfId="0" applyNumberFormat="1" applyFont="1" applyFill="1" applyBorder="1"/>
    <xf numFmtId="0" fontId="0" fillId="0" borderId="11" xfId="0" applyFill="1" applyBorder="1"/>
    <xf numFmtId="0" fontId="3" fillId="0" borderId="11" xfId="0" applyFont="1" applyFill="1" applyBorder="1"/>
    <xf numFmtId="165" fontId="27" fillId="0" borderId="3" xfId="0" applyNumberFormat="1" applyFont="1" applyFill="1" applyBorder="1"/>
    <xf numFmtId="164" fontId="25" fillId="0" borderId="3" xfId="1" applyFon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15" fillId="0" borderId="0" xfId="0" applyFont="1" applyFill="1" applyBorder="1"/>
    <xf numFmtId="0" fontId="3" fillId="0" borderId="3" xfId="0" applyFont="1" applyFill="1" applyBorder="1"/>
    <xf numFmtId="0" fontId="0" fillId="0" borderId="0" xfId="0" applyFill="1" applyBorder="1"/>
    <xf numFmtId="0" fontId="25" fillId="0" borderId="0" xfId="0" applyFont="1" applyFill="1" applyBorder="1"/>
    <xf numFmtId="4" fontId="29" fillId="0" borderId="0" xfId="2" applyNumberFormat="1" applyFont="1" applyFill="1" applyBorder="1"/>
    <xf numFmtId="0" fontId="31" fillId="0" borderId="0" xfId="0" applyFont="1" applyFill="1" applyBorder="1"/>
    <xf numFmtId="4" fontId="31" fillId="0" borderId="0" xfId="0" applyNumberFormat="1" applyFont="1" applyFill="1" applyBorder="1"/>
    <xf numFmtId="0" fontId="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64" fontId="0" fillId="0" borderId="0" xfId="0" applyNumberFormat="1" applyFont="1" applyFill="1" applyBorder="1" applyAlignment="1">
      <alignment vertical="top"/>
    </xf>
    <xf numFmtId="164" fontId="0" fillId="2" borderId="0" xfId="0" applyNumberFormat="1" applyFont="1" applyFill="1" applyBorder="1" applyAlignment="1">
      <alignment vertical="top"/>
    </xf>
    <xf numFmtId="0" fontId="0" fillId="0" borderId="0" xfId="0" applyFont="1" applyFill="1" applyBorder="1"/>
    <xf numFmtId="0" fontId="0" fillId="0" borderId="3" xfId="0" applyFont="1" applyFill="1" applyBorder="1" applyAlignment="1">
      <alignment vertical="top"/>
    </xf>
    <xf numFmtId="164" fontId="0" fillId="0" borderId="3" xfId="0" applyNumberFormat="1" applyFont="1" applyFill="1" applyBorder="1" applyAlignment="1">
      <alignment vertical="top"/>
    </xf>
    <xf numFmtId="164" fontId="0" fillId="2" borderId="3" xfId="0" applyNumberFormat="1" applyFont="1" applyFill="1" applyBorder="1" applyAlignment="1">
      <alignment vertical="top"/>
    </xf>
    <xf numFmtId="164" fontId="0" fillId="0" borderId="3" xfId="1" applyNumberFormat="1" applyFont="1" applyFill="1" applyBorder="1" applyAlignment="1">
      <alignment vertical="top"/>
    </xf>
    <xf numFmtId="164" fontId="32" fillId="0" borderId="3" xfId="1" applyNumberFormat="1" applyFont="1" applyFill="1" applyBorder="1" applyAlignment="1">
      <alignment vertical="top"/>
    </xf>
    <xf numFmtId="4" fontId="32" fillId="0" borderId="0" xfId="2" applyNumberFormat="1" applyFont="1" applyFill="1" applyBorder="1"/>
    <xf numFmtId="4" fontId="0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top"/>
    </xf>
    <xf numFmtId="164" fontId="22" fillId="0" borderId="0" xfId="2" applyNumberFormat="1" applyFont="1" applyFill="1" applyBorder="1" applyAlignment="1">
      <alignment vertical="top"/>
    </xf>
    <xf numFmtId="0" fontId="0" fillId="0" borderId="0" xfId="0" applyFont="1" applyFill="1" applyBorder="1" applyAlignment="1"/>
    <xf numFmtId="164" fontId="0" fillId="0" borderId="0" xfId="0" applyNumberFormat="1" applyFont="1" applyFill="1" applyBorder="1"/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/>
    <xf numFmtId="164" fontId="33" fillId="0" borderId="0" xfId="0" applyNumberFormat="1" applyFont="1" applyFill="1" applyBorder="1"/>
    <xf numFmtId="0" fontId="33" fillId="0" borderId="0" xfId="0" applyFont="1" applyFill="1" applyBorder="1"/>
    <xf numFmtId="164" fontId="22" fillId="0" borderId="0" xfId="2" applyNumberFormat="1" applyFont="1" applyFill="1" applyBorder="1"/>
    <xf numFmtId="4" fontId="33" fillId="0" borderId="0" xfId="0" applyNumberFormat="1" applyFont="1" applyFill="1" applyBorder="1" applyAlignment="1"/>
    <xf numFmtId="0" fontId="3" fillId="0" borderId="3" xfId="0" applyNumberFormat="1" applyFont="1" applyFill="1" applyBorder="1" applyAlignment="1">
      <alignment horizontal="right" vertical="top"/>
    </xf>
    <xf numFmtId="0" fontId="6" fillId="0" borderId="3" xfId="0" applyFont="1" applyFill="1" applyBorder="1"/>
    <xf numFmtId="166" fontId="6" fillId="0" borderId="3" xfId="4" applyNumberFormat="1" applyFont="1" applyFill="1" applyBorder="1"/>
    <xf numFmtId="0" fontId="35" fillId="0" borderId="0" xfId="0" applyFont="1" applyFill="1" applyBorder="1"/>
    <xf numFmtId="0" fontId="6" fillId="0" borderId="3" xfId="0" applyFont="1" applyFill="1" applyBorder="1" applyAlignment="1">
      <alignment horizontal="right"/>
    </xf>
    <xf numFmtId="4" fontId="35" fillId="0" borderId="0" xfId="0" applyNumberFormat="1" applyFont="1" applyFill="1" applyBorder="1"/>
    <xf numFmtId="0" fontId="6" fillId="2" borderId="3" xfId="0" applyFont="1" applyFill="1" applyBorder="1" applyAlignment="1">
      <alignment horizontal="right"/>
    </xf>
    <xf numFmtId="166" fontId="11" fillId="0" borderId="0" xfId="4" applyNumberFormat="1" applyFont="1" applyFill="1" applyBorder="1"/>
    <xf numFmtId="0" fontId="35" fillId="0" borderId="0" xfId="0" applyFont="1" applyFill="1"/>
    <xf numFmtId="0" fontId="36" fillId="0" borderId="3" xfId="0" applyFont="1" applyFill="1" applyBorder="1"/>
    <xf numFmtId="0" fontId="37" fillId="0" borderId="0" xfId="0" applyFont="1" applyFill="1" applyBorder="1"/>
    <xf numFmtId="4" fontId="35" fillId="0" borderId="0" xfId="0" applyNumberFormat="1" applyFont="1" applyFill="1"/>
    <xf numFmtId="166" fontId="6" fillId="0" borderId="3" xfId="4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166" fontId="6" fillId="0" borderId="10" xfId="4" applyNumberFormat="1" applyFont="1" applyFill="1" applyBorder="1" applyAlignment="1">
      <alignment horizontal="right"/>
    </xf>
    <xf numFmtId="166" fontId="6" fillId="0" borderId="3" xfId="4" applyNumberFormat="1" applyFont="1" applyFill="1" applyBorder="1" applyAlignment="1">
      <alignment horizontal="right"/>
    </xf>
    <xf numFmtId="164" fontId="6" fillId="0" borderId="3" xfId="1" applyFont="1" applyFill="1" applyBorder="1" applyAlignment="1">
      <alignment horizontal="right"/>
    </xf>
    <xf numFmtId="4" fontId="22" fillId="0" borderId="3" xfId="2" applyNumberFormat="1" applyFont="1" applyFill="1" applyBorder="1" applyAlignment="1">
      <alignment horizontal="right"/>
    </xf>
    <xf numFmtId="164" fontId="22" fillId="0" borderId="3" xfId="1" applyFont="1" applyFill="1" applyBorder="1" applyAlignment="1">
      <alignment horizontal="right"/>
    </xf>
    <xf numFmtId="4" fontId="23" fillId="0" borderId="0" xfId="2" applyNumberFormat="1" applyFont="1" applyFill="1" applyBorder="1"/>
    <xf numFmtId="0" fontId="35" fillId="0" borderId="3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0" fontId="35" fillId="0" borderId="0" xfId="0" applyFont="1" applyFill="1" applyAlignment="1">
      <alignment horizontal="right"/>
    </xf>
    <xf numFmtId="0" fontId="35" fillId="0" borderId="0" xfId="0" applyFont="1" applyFill="1" applyBorder="1" applyAlignment="1">
      <alignment horizontal="right"/>
    </xf>
    <xf numFmtId="164" fontId="22" fillId="0" borderId="11" xfId="1" applyFont="1" applyFill="1" applyBorder="1" applyAlignment="1">
      <alignment horizontal="right"/>
    </xf>
    <xf numFmtId="0" fontId="39" fillId="0" borderId="0" xfId="0" applyFont="1" applyFill="1" applyBorder="1"/>
    <xf numFmtId="0" fontId="6" fillId="0" borderId="3" xfId="0" applyFont="1" applyFill="1" applyBorder="1" applyAlignment="1">
      <alignment horizontal="right" textRotation="45" wrapText="1"/>
    </xf>
    <xf numFmtId="165" fontId="6" fillId="0" borderId="3" xfId="0" applyNumberFormat="1" applyFont="1" applyFill="1" applyBorder="1" applyAlignment="1">
      <alignment horizontal="center" textRotation="45" wrapText="1"/>
    </xf>
    <xf numFmtId="3" fontId="6" fillId="0" borderId="3" xfId="0" applyNumberFormat="1" applyFont="1" applyFill="1" applyBorder="1" applyAlignment="1">
      <alignment horizontal="center" textRotation="45" wrapText="1"/>
    </xf>
    <xf numFmtId="0" fontId="4" fillId="0" borderId="0" xfId="0" applyFont="1" applyFill="1" applyBorder="1" applyAlignment="1">
      <alignment horizontal="center" textRotation="45" wrapText="1"/>
    </xf>
    <xf numFmtId="4" fontId="6" fillId="0" borderId="3" xfId="0" applyNumberFormat="1" applyFont="1" applyFill="1" applyBorder="1" applyAlignment="1">
      <alignment horizontal="right" wrapText="1"/>
    </xf>
    <xf numFmtId="165" fontId="39" fillId="0" borderId="0" xfId="0" applyNumberFormat="1" applyFont="1" applyFill="1" applyBorder="1" applyAlignment="1">
      <alignment horizontal="center" wrapText="1"/>
    </xf>
    <xf numFmtId="4" fontId="22" fillId="0" borderId="3" xfId="2" applyNumberFormat="1" applyFont="1" applyFill="1" applyBorder="1"/>
    <xf numFmtId="4" fontId="22" fillId="2" borderId="3" xfId="2" applyNumberFormat="1" applyFont="1" applyFill="1" applyBorder="1"/>
    <xf numFmtId="4" fontId="6" fillId="2" borderId="3" xfId="0" applyNumberFormat="1" applyFont="1" applyFill="1" applyBorder="1" applyAlignment="1">
      <alignment horizontal="right" wrapText="1"/>
    </xf>
    <xf numFmtId="17" fontId="40" fillId="0" borderId="3" xfId="0" applyNumberFormat="1" applyFont="1" applyFill="1" applyBorder="1"/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4" fontId="6" fillId="0" borderId="3" xfId="0" applyNumberFormat="1" applyFont="1" applyFill="1" applyBorder="1"/>
    <xf numFmtId="0" fontId="6" fillId="2" borderId="0" xfId="0" applyFont="1" applyFill="1" applyAlignment="1">
      <alignment horizontal="center" wrapText="1"/>
    </xf>
    <xf numFmtId="4" fontId="6" fillId="2" borderId="3" xfId="0" applyNumberFormat="1" applyFont="1" applyFill="1" applyBorder="1"/>
    <xf numFmtId="4" fontId="39" fillId="0" borderId="0" xfId="0" applyNumberFormat="1" applyFont="1" applyFill="1" applyBorder="1"/>
    <xf numFmtId="0" fontId="39" fillId="0" borderId="0" xfId="0" applyFont="1" applyFill="1" applyAlignment="1">
      <alignment horizontal="right"/>
    </xf>
    <xf numFmtId="0" fontId="39" fillId="0" borderId="0" xfId="0" applyFont="1" applyFill="1"/>
    <xf numFmtId="3" fontId="39" fillId="0" borderId="0" xfId="0" applyNumberFormat="1" applyFont="1" applyFill="1"/>
    <xf numFmtId="4" fontId="6" fillId="0" borderId="3" xfId="1" applyNumberFormat="1" applyFont="1" applyFill="1" applyBorder="1" applyAlignment="1">
      <alignment horizontal="right" wrapText="1"/>
    </xf>
    <xf numFmtId="165" fontId="24" fillId="0" borderId="0" xfId="0" applyNumberFormat="1" applyFont="1" applyFill="1" applyBorder="1"/>
    <xf numFmtId="165" fontId="15" fillId="0" borderId="3" xfId="0" applyNumberFormat="1" applyFont="1" applyFill="1" applyBorder="1"/>
    <xf numFmtId="49" fontId="11" fillId="0" borderId="3" xfId="1" applyNumberFormat="1" applyFont="1" applyFill="1" applyBorder="1" applyAlignment="1">
      <alignment horizontal="right"/>
    </xf>
    <xf numFmtId="165" fontId="11" fillId="0" borderId="3" xfId="0" applyNumberFormat="1" applyFont="1" applyFill="1" applyBorder="1"/>
    <xf numFmtId="4" fontId="11" fillId="0" borderId="3" xfId="0" applyNumberFormat="1" applyFont="1" applyFill="1" applyBorder="1"/>
    <xf numFmtId="4" fontId="11" fillId="0" borderId="3" xfId="2" applyNumberFormat="1" applyFont="1" applyFill="1" applyBorder="1"/>
    <xf numFmtId="4" fontId="41" fillId="0" borderId="3" xfId="0" applyNumberFormat="1" applyFont="1" applyFill="1" applyBorder="1"/>
    <xf numFmtId="165" fontId="42" fillId="0" borderId="0" xfId="0" applyNumberFormat="1" applyFont="1" applyFill="1" applyBorder="1"/>
    <xf numFmtId="165" fontId="15" fillId="0" borderId="0" xfId="0" applyNumberFormat="1" applyFont="1" applyFill="1" applyBorder="1"/>
    <xf numFmtId="0" fontId="31" fillId="0" borderId="0" xfId="0" applyFont="1" applyFill="1"/>
    <xf numFmtId="4" fontId="31" fillId="0" borderId="0" xfId="0" applyNumberFormat="1" applyFont="1" applyFill="1"/>
    <xf numFmtId="0" fontId="43" fillId="0" borderId="15" xfId="0" applyFont="1" applyFill="1" applyBorder="1" applyAlignment="1">
      <alignment textRotation="45"/>
    </xf>
    <xf numFmtId="0" fontId="31" fillId="0" borderId="3" xfId="0" applyFont="1" applyFill="1" applyBorder="1"/>
    <xf numFmtId="4" fontId="31" fillId="0" borderId="3" xfId="0" applyNumberFormat="1" applyFont="1" applyFill="1" applyBorder="1"/>
    <xf numFmtId="0" fontId="31" fillId="2" borderId="3" xfId="0" applyFont="1" applyFill="1" applyBorder="1"/>
    <xf numFmtId="4" fontId="31" fillId="2" borderId="3" xfId="0" applyNumberFormat="1" applyFont="1" applyFill="1" applyBorder="1"/>
    <xf numFmtId="0" fontId="31" fillId="0" borderId="11" xfId="0" applyFont="1" applyFill="1" applyBorder="1"/>
    <xf numFmtId="4" fontId="31" fillId="0" borderId="11" xfId="0" applyNumberFormat="1" applyFont="1" applyFill="1" applyBorder="1"/>
    <xf numFmtId="4" fontId="44" fillId="0" borderId="3" xfId="0" applyNumberFormat="1" applyFont="1" applyFill="1" applyBorder="1"/>
    <xf numFmtId="4" fontId="44" fillId="0" borderId="11" xfId="0" applyNumberFormat="1" applyFont="1" applyFill="1" applyBorder="1"/>
    <xf numFmtId="4" fontId="29" fillId="2" borderId="3" xfId="2" applyNumberFormat="1" applyFont="1" applyFill="1" applyBorder="1"/>
    <xf numFmtId="4" fontId="29" fillId="0" borderId="3" xfId="2" applyNumberFormat="1" applyFont="1" applyFill="1" applyBorder="1"/>
    <xf numFmtId="0" fontId="44" fillId="0" borderId="0" xfId="0" applyFont="1" applyFill="1"/>
    <xf numFmtId="0" fontId="45" fillId="0" borderId="3" xfId="0" applyFont="1" applyFill="1" applyBorder="1"/>
    <xf numFmtId="2" fontId="20" fillId="0" borderId="3" xfId="0" applyNumberFormat="1" applyFont="1" applyFill="1" applyBorder="1" applyAlignment="1">
      <alignment textRotation="30"/>
    </xf>
    <xf numFmtId="165" fontId="0" fillId="0" borderId="0" xfId="0" applyNumberFormat="1" applyFill="1" applyBorder="1"/>
    <xf numFmtId="164" fontId="31" fillId="0" borderId="3" xfId="1" applyFont="1" applyFill="1" applyBorder="1" applyAlignment="1"/>
    <xf numFmtId="164" fontId="44" fillId="0" borderId="3" xfId="1" applyFont="1" applyFill="1" applyBorder="1" applyAlignment="1"/>
    <xf numFmtId="0" fontId="28" fillId="0" borderId="0" xfId="0" applyFont="1" applyFill="1" applyBorder="1"/>
    <xf numFmtId="4" fontId="44" fillId="0" borderId="0" xfId="0" applyNumberFormat="1" applyFont="1" applyFill="1" applyBorder="1"/>
    <xf numFmtId="0" fontId="0" fillId="0" borderId="0" xfId="0" applyFill="1" applyBorder="1" applyAlignment="1">
      <alignment textRotation="45"/>
    </xf>
    <xf numFmtId="164" fontId="31" fillId="2" borderId="3" xfId="1" applyFont="1" applyFill="1" applyBorder="1"/>
    <xf numFmtId="164" fontId="31" fillId="0" borderId="3" xfId="1" applyFont="1" applyFill="1" applyBorder="1"/>
    <xf numFmtId="164" fontId="44" fillId="0" borderId="3" xfId="1" applyFont="1" applyFill="1" applyBorder="1"/>
    <xf numFmtId="0" fontId="28" fillId="0" borderId="3" xfId="0" applyFont="1" applyFill="1" applyBorder="1"/>
    <xf numFmtId="4" fontId="28" fillId="0" borderId="3" xfId="0" applyNumberFormat="1" applyFont="1" applyFill="1" applyBorder="1"/>
    <xf numFmtId="4" fontId="30" fillId="0" borderId="3" xfId="2" applyNumberFormat="1" applyFont="1" applyFill="1" applyBorder="1"/>
    <xf numFmtId="164" fontId="46" fillId="0" borderId="3" xfId="1" applyFont="1" applyFill="1" applyBorder="1" applyAlignment="1">
      <alignment horizontal="left"/>
    </xf>
    <xf numFmtId="164" fontId="47" fillId="0" borderId="3" xfId="1" applyFont="1" applyFill="1" applyBorder="1" applyAlignment="1">
      <alignment horizontal="right"/>
    </xf>
    <xf numFmtId="164" fontId="47" fillId="0" borderId="3" xfId="1" applyFont="1" applyFill="1" applyBorder="1"/>
    <xf numFmtId="164" fontId="46" fillId="0" borderId="3" xfId="1" applyFont="1" applyFill="1" applyBorder="1" applyAlignment="1">
      <alignment horizontal="right"/>
    </xf>
    <xf numFmtId="164" fontId="46" fillId="2" borderId="3" xfId="1" applyFont="1" applyFill="1" applyBorder="1" applyAlignment="1">
      <alignment horizontal="left"/>
    </xf>
    <xf numFmtId="164" fontId="46" fillId="2" borderId="3" xfId="1" applyFont="1" applyFill="1" applyBorder="1" applyAlignment="1">
      <alignment horizontal="right"/>
    </xf>
    <xf numFmtId="164" fontId="47" fillId="0" borderId="3" xfId="1" applyFont="1" applyFill="1" applyBorder="1" applyAlignment="1">
      <alignment horizontal="left"/>
    </xf>
    <xf numFmtId="164" fontId="47" fillId="0" borderId="10" xfId="1" applyFont="1" applyFill="1" applyBorder="1" applyAlignment="1">
      <alignment horizontal="right"/>
    </xf>
    <xf numFmtId="164" fontId="46" fillId="0" borderId="15" xfId="1" applyFont="1" applyFill="1" applyBorder="1" applyAlignment="1">
      <alignment horizontal="right"/>
    </xf>
    <xf numFmtId="164" fontId="46" fillId="0" borderId="0" xfId="1" applyFont="1" applyFill="1" applyBorder="1" applyAlignment="1">
      <alignment horizontal="right"/>
    </xf>
    <xf numFmtId="164" fontId="46" fillId="2" borderId="3" xfId="1" applyFont="1" applyFill="1" applyBorder="1"/>
    <xf numFmtId="164" fontId="47" fillId="2" borderId="3" xfId="1" applyFont="1" applyFill="1" applyBorder="1" applyAlignment="1">
      <alignment horizontal="right"/>
    </xf>
    <xf numFmtId="164" fontId="47" fillId="0" borderId="0" xfId="1" applyFont="1" applyFill="1"/>
    <xf numFmtId="164" fontId="47" fillId="0" borderId="15" xfId="1" applyFont="1" applyFill="1" applyBorder="1"/>
    <xf numFmtId="164" fontId="46" fillId="0" borderId="10" xfId="1" applyFont="1" applyFill="1" applyBorder="1" applyAlignment="1">
      <alignment horizontal="left"/>
    </xf>
    <xf numFmtId="164" fontId="46" fillId="2" borderId="10" xfId="1" applyFont="1" applyFill="1" applyBorder="1" applyAlignment="1">
      <alignment horizontal="left"/>
    </xf>
    <xf numFmtId="164" fontId="47" fillId="0" borderId="0" xfId="1" applyFont="1" applyFill="1" applyBorder="1"/>
    <xf numFmtId="164" fontId="47" fillId="0" borderId="0" xfId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4" fontId="3" fillId="0" borderId="0" xfId="0" applyNumberFormat="1" applyFont="1" applyFill="1"/>
    <xf numFmtId="0" fontId="20" fillId="0" borderId="3" xfId="0" applyFont="1" applyFill="1" applyBorder="1"/>
    <xf numFmtId="0" fontId="49" fillId="0" borderId="3" xfId="0" applyFont="1" applyFill="1" applyBorder="1"/>
    <xf numFmtId="165" fontId="7" fillId="0" borderId="3" xfId="2" applyNumberFormat="1" applyFont="1" applyFill="1" applyBorder="1"/>
    <xf numFmtId="0" fontId="3" fillId="0" borderId="3" xfId="0" applyFont="1" applyFill="1" applyBorder="1" applyAlignment="1">
      <alignment horizontal="center"/>
    </xf>
    <xf numFmtId="4" fontId="49" fillId="0" borderId="3" xfId="0" applyNumberFormat="1" applyFont="1" applyFill="1" applyBorder="1"/>
    <xf numFmtId="0" fontId="48" fillId="0" borderId="3" xfId="0" applyFont="1" applyFill="1" applyBorder="1"/>
    <xf numFmtId="165" fontId="0" fillId="0" borderId="0" xfId="0" applyNumberFormat="1" applyFill="1"/>
    <xf numFmtId="0" fontId="37" fillId="0" borderId="0" xfId="0" applyFont="1" applyFill="1"/>
    <xf numFmtId="0" fontId="37" fillId="0" borderId="3" xfId="0" applyFont="1" applyFill="1" applyBorder="1"/>
    <xf numFmtId="0" fontId="44" fillId="0" borderId="3" xfId="0" applyFont="1" applyFill="1" applyBorder="1"/>
    <xf numFmtId="4" fontId="52" fillId="0" borderId="3" xfId="2" applyNumberFormat="1" applyFont="1" applyFill="1" applyBorder="1"/>
    <xf numFmtId="4" fontId="52" fillId="2" borderId="3" xfId="2" applyNumberFormat="1" applyFont="1" applyFill="1" applyBorder="1"/>
    <xf numFmtId="4" fontId="51" fillId="0" borderId="3" xfId="0" applyNumberFormat="1" applyFont="1" applyFill="1" applyBorder="1"/>
    <xf numFmtId="0" fontId="51" fillId="0" borderId="3" xfId="0" applyFont="1" applyFill="1" applyBorder="1"/>
    <xf numFmtId="4" fontId="53" fillId="0" borderId="3" xfId="0" applyNumberFormat="1" applyFont="1" applyFill="1" applyBorder="1"/>
    <xf numFmtId="164" fontId="28" fillId="0" borderId="3" xfId="1" applyFont="1" applyFill="1" applyBorder="1"/>
    <xf numFmtId="164" fontId="28" fillId="0" borderId="3" xfId="1" applyFont="1" applyFill="1" applyBorder="1" applyAlignment="1">
      <alignment horizontal="left"/>
    </xf>
    <xf numFmtId="164" fontId="3" fillId="0" borderId="3" xfId="1" applyFont="1" applyFill="1" applyBorder="1"/>
    <xf numFmtId="164" fontId="3" fillId="0" borderId="3" xfId="1" applyFont="1" applyFill="1" applyBorder="1" applyAlignment="1">
      <alignment horizontal="left"/>
    </xf>
    <xf numFmtId="0" fontId="1" fillId="0" borderId="3" xfId="1" applyNumberFormat="1" applyFont="1" applyFill="1" applyBorder="1" applyAlignment="1">
      <alignment horizontal="center"/>
    </xf>
    <xf numFmtId="49" fontId="1" fillId="0" borderId="3" xfId="1" applyNumberFormat="1" applyFont="1" applyFill="1" applyBorder="1"/>
    <xf numFmtId="49" fontId="1" fillId="0" borderId="3" xfId="1" applyNumberFormat="1" applyFont="1" applyFill="1" applyBorder="1" applyAlignment="1">
      <alignment horizontal="left"/>
    </xf>
    <xf numFmtId="0" fontId="1" fillId="0" borderId="3" xfId="1" applyNumberFormat="1" applyFont="1" applyFill="1" applyBorder="1"/>
    <xf numFmtId="0" fontId="3" fillId="0" borderId="3" xfId="1" applyNumberFormat="1" applyFont="1" applyFill="1" applyBorder="1"/>
    <xf numFmtId="49" fontId="3" fillId="0" borderId="3" xfId="1" applyNumberFormat="1" applyFont="1" applyFill="1" applyBorder="1" applyAlignment="1">
      <alignment horizontal="left"/>
    </xf>
    <xf numFmtId="164" fontId="2" fillId="0" borderId="3" xfId="1" applyFont="1" applyFill="1" applyBorder="1"/>
    <xf numFmtId="165" fontId="2" fillId="0" borderId="0" xfId="0" applyNumberFormat="1" applyFont="1" applyFill="1" applyBorder="1"/>
    <xf numFmtId="164" fontId="1" fillId="0" borderId="3" xfId="1" applyFont="1" applyBorder="1"/>
    <xf numFmtId="0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/>
    <xf numFmtId="165" fontId="0" fillId="0" borderId="3" xfId="0" applyNumberFormat="1" applyFont="1" applyFill="1" applyBorder="1"/>
    <xf numFmtId="0" fontId="0" fillId="0" borderId="0" xfId="0" applyFill="1" applyAlignment="1">
      <alignment horizontal="left"/>
    </xf>
    <xf numFmtId="4" fontId="0" fillId="0" borderId="3" xfId="0" applyNumberFormat="1" applyFont="1" applyFill="1" applyBorder="1"/>
    <xf numFmtId="4" fontId="3" fillId="0" borderId="3" xfId="0" applyNumberFormat="1" applyFont="1" applyFill="1" applyBorder="1"/>
    <xf numFmtId="49" fontId="0" fillId="0" borderId="3" xfId="0" applyNumberFormat="1" applyFont="1" applyFill="1" applyBorder="1"/>
    <xf numFmtId="0" fontId="0" fillId="0" borderId="3" xfId="0" applyFont="1" applyBorder="1"/>
    <xf numFmtId="49" fontId="0" fillId="0" borderId="3" xfId="0" applyNumberFormat="1" applyFont="1" applyBorder="1"/>
    <xf numFmtId="49" fontId="3" fillId="0" borderId="3" xfId="0" applyNumberFormat="1" applyFont="1" applyFill="1" applyBorder="1"/>
    <xf numFmtId="0" fontId="0" fillId="0" borderId="3" xfId="0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right"/>
    </xf>
    <xf numFmtId="4" fontId="0" fillId="0" borderId="3" xfId="0" applyNumberFormat="1" applyFont="1" applyBorder="1"/>
    <xf numFmtId="0" fontId="0" fillId="0" borderId="3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3" xfId="0" applyFont="1" applyBorder="1" applyAlignment="1">
      <alignment horizontal="center"/>
    </xf>
    <xf numFmtId="164" fontId="1" fillId="0" borderId="3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3" xfId="1" applyFont="1" applyBorder="1" applyAlignment="1"/>
    <xf numFmtId="0" fontId="0" fillId="0" borderId="0" xfId="0" applyFont="1" applyFill="1" applyBorder="1" applyAlignment="1">
      <alignment horizontal="center"/>
    </xf>
    <xf numFmtId="164" fontId="1" fillId="0" borderId="0" xfId="1" applyFont="1" applyFill="1" applyBorder="1" applyAlignment="1"/>
    <xf numFmtId="0" fontId="3" fillId="0" borderId="3" xfId="0" applyFont="1" applyFill="1" applyBorder="1" applyAlignment="1"/>
    <xf numFmtId="0" fontId="0" fillId="0" borderId="0" xfId="0" applyBorder="1"/>
    <xf numFmtId="4" fontId="3" fillId="2" borderId="3" xfId="0" applyNumberFormat="1" applyFont="1" applyFill="1" applyBorder="1"/>
    <xf numFmtId="4" fontId="3" fillId="0" borderId="0" xfId="0" applyNumberFormat="1" applyFont="1" applyFill="1" applyBorder="1"/>
    <xf numFmtId="164" fontId="3" fillId="2" borderId="3" xfId="1" applyFont="1" applyFill="1" applyBorder="1"/>
    <xf numFmtId="4" fontId="0" fillId="0" borderId="3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0" fillId="0" borderId="0" xfId="0" applyNumberFormat="1" applyBorder="1"/>
    <xf numFmtId="4" fontId="0" fillId="0" borderId="0" xfId="0" applyNumberFormat="1" applyBorder="1"/>
    <xf numFmtId="0" fontId="3" fillId="0" borderId="0" xfId="0" applyFont="1" applyFill="1"/>
    <xf numFmtId="17" fontId="6" fillId="0" borderId="10" xfId="0" applyNumberFormat="1" applyFont="1" applyFill="1" applyBorder="1" applyAlignment="1">
      <alignment horizontal="right"/>
    </xf>
    <xf numFmtId="4" fontId="22" fillId="0" borderId="10" xfId="2" applyNumberFormat="1" applyFont="1" applyFill="1" applyBorder="1" applyAlignment="1">
      <alignment horizontal="right"/>
    </xf>
    <xf numFmtId="4" fontId="22" fillId="0" borderId="12" xfId="2" applyNumberFormat="1" applyFont="1" applyFill="1" applyBorder="1" applyAlignment="1">
      <alignment horizontal="right"/>
    </xf>
    <xf numFmtId="166" fontId="6" fillId="0" borderId="21" xfId="4" applyNumberFormat="1" applyFont="1" applyFill="1" applyBorder="1" applyAlignment="1">
      <alignment horizontal="right"/>
    </xf>
    <xf numFmtId="164" fontId="6" fillId="0" borderId="21" xfId="1" applyFont="1" applyFill="1" applyBorder="1" applyAlignment="1">
      <alignment horizontal="right"/>
    </xf>
    <xf numFmtId="164" fontId="22" fillId="0" borderId="21" xfId="1" applyFont="1" applyFill="1" applyBorder="1" applyAlignment="1">
      <alignment horizontal="right"/>
    </xf>
    <xf numFmtId="164" fontId="6" fillId="0" borderId="10" xfId="1" applyFont="1" applyFill="1" applyBorder="1" applyAlignment="1">
      <alignment horizontal="right"/>
    </xf>
    <xf numFmtId="164" fontId="22" fillId="0" borderId="10" xfId="1" applyFont="1" applyFill="1" applyBorder="1" applyAlignment="1">
      <alignment horizontal="right"/>
    </xf>
    <xf numFmtId="164" fontId="22" fillId="0" borderId="12" xfId="1" applyFont="1" applyFill="1" applyBorder="1" applyAlignment="1">
      <alignment horizontal="right"/>
    </xf>
    <xf numFmtId="0" fontId="6" fillId="0" borderId="21" xfId="0" applyFont="1" applyFill="1" applyBorder="1" applyAlignment="1">
      <alignment horizontal="right"/>
    </xf>
    <xf numFmtId="164" fontId="35" fillId="0" borderId="0" xfId="0" applyNumberFormat="1" applyFont="1" applyFill="1" applyBorder="1"/>
    <xf numFmtId="164" fontId="6" fillId="0" borderId="24" xfId="1" applyFont="1" applyFill="1" applyBorder="1" applyAlignment="1">
      <alignment horizontal="right"/>
    </xf>
    <xf numFmtId="4" fontId="6" fillId="0" borderId="0" xfId="0" applyNumberFormat="1" applyFont="1" applyFill="1" applyBorder="1"/>
    <xf numFmtId="164" fontId="0" fillId="0" borderId="3" xfId="1" applyFont="1" applyFill="1" applyBorder="1" applyAlignment="1">
      <alignment vertical="top"/>
    </xf>
    <xf numFmtId="164" fontId="0" fillId="2" borderId="3" xfId="1" applyFont="1" applyFill="1" applyBorder="1" applyAlignment="1">
      <alignment vertical="top"/>
    </xf>
    <xf numFmtId="4" fontId="23" fillId="2" borderId="0" xfId="2" applyNumberFormat="1" applyFont="1" applyFill="1" applyBorder="1"/>
    <xf numFmtId="164" fontId="0" fillId="0" borderId="0" xfId="1" applyFont="1"/>
    <xf numFmtId="43" fontId="0" fillId="0" borderId="0" xfId="2" applyFont="1"/>
    <xf numFmtId="4" fontId="31" fillId="0" borderId="3" xfId="2" applyNumberFormat="1" applyFont="1" applyFill="1" applyBorder="1" applyAlignment="1">
      <alignment horizontal="right"/>
    </xf>
    <xf numFmtId="166" fontId="31" fillId="0" borderId="3" xfId="2" applyNumberFormat="1" applyFont="1" applyFill="1" applyBorder="1" applyAlignment="1">
      <alignment horizontal="right"/>
    </xf>
    <xf numFmtId="164" fontId="33" fillId="0" borderId="20" xfId="1" applyFont="1" applyFill="1" applyBorder="1"/>
    <xf numFmtId="164" fontId="33" fillId="0" borderId="29" xfId="1" applyFont="1" applyFill="1" applyBorder="1"/>
    <xf numFmtId="0" fontId="48" fillId="0" borderId="3" xfId="0" applyNumberFormat="1" applyFont="1" applyFill="1" applyBorder="1"/>
    <xf numFmtId="0" fontId="49" fillId="0" borderId="3" xfId="0" applyNumberFormat="1" applyFont="1" applyFill="1" applyBorder="1"/>
    <xf numFmtId="0" fontId="0" fillId="0" borderId="0" xfId="0" applyNumberFormat="1" applyFill="1"/>
    <xf numFmtId="164" fontId="0" fillId="0" borderId="3" xfId="1" applyFont="1" applyFill="1" applyBorder="1"/>
    <xf numFmtId="164" fontId="0" fillId="0" borderId="0" xfId="1" applyFont="1" applyFill="1"/>
    <xf numFmtId="0" fontId="50" fillId="0" borderId="3" xfId="2" applyNumberFormat="1" applyFont="1" applyFill="1" applyBorder="1" applyAlignment="1">
      <alignment horizontal="left"/>
    </xf>
    <xf numFmtId="4" fontId="50" fillId="0" borderId="3" xfId="2" applyNumberFormat="1" applyFont="1" applyFill="1" applyBorder="1"/>
    <xf numFmtId="0" fontId="50" fillId="0" borderId="3" xfId="2" quotePrefix="1" applyNumberFormat="1" applyFont="1" applyFill="1" applyBorder="1" applyAlignment="1">
      <alignment horizontal="left"/>
    </xf>
    <xf numFmtId="0" fontId="50" fillId="0" borderId="0" xfId="2" applyNumberFormat="1" applyFont="1" applyFill="1" applyBorder="1" applyAlignment="1">
      <alignment horizontal="left"/>
    </xf>
    <xf numFmtId="4" fontId="50" fillId="0" borderId="0" xfId="2" applyNumberFormat="1" applyFont="1" applyFill="1" applyBorder="1"/>
    <xf numFmtId="164" fontId="50" fillId="0" borderId="0" xfId="1" applyFont="1" applyFill="1" applyBorder="1" applyAlignment="1">
      <alignment horizontal="left"/>
    </xf>
    <xf numFmtId="164" fontId="50" fillId="0" borderId="0" xfId="1" quotePrefix="1" applyFont="1" applyFill="1" applyBorder="1" applyAlignment="1">
      <alignment horizontal="left"/>
    </xf>
    <xf numFmtId="49" fontId="0" fillId="0" borderId="3" xfId="1" quotePrefix="1" applyNumberFormat="1" applyFont="1" applyFill="1" applyBorder="1"/>
    <xf numFmtId="164" fontId="0" fillId="0" borderId="3" xfId="1" applyFont="1" applyBorder="1"/>
    <xf numFmtId="164" fontId="22" fillId="0" borderId="0" xfId="1" applyFont="1"/>
    <xf numFmtId="43" fontId="22" fillId="0" borderId="0" xfId="2" applyFont="1"/>
    <xf numFmtId="43" fontId="6" fillId="0" borderId="24" xfId="0" applyNumberFormat="1" applyFont="1" applyFill="1" applyBorder="1"/>
    <xf numFmtId="0" fontId="0" fillId="0" borderId="0" xfId="0" applyFill="1" applyAlignment="1">
      <alignment horizontal="right"/>
    </xf>
    <xf numFmtId="164" fontId="31" fillId="0" borderId="0" xfId="1" applyFont="1" applyFill="1"/>
    <xf numFmtId="0" fontId="3" fillId="0" borderId="3" xfId="0" applyFont="1" applyFill="1" applyBorder="1" applyAlignment="1">
      <alignment horizontal="center"/>
    </xf>
    <xf numFmtId="164" fontId="0" fillId="0" borderId="0" xfId="1" applyFont="1" applyFill="1" applyBorder="1"/>
    <xf numFmtId="164" fontId="6" fillId="0" borderId="0" xfId="1" applyFont="1" applyFill="1" applyBorder="1"/>
    <xf numFmtId="2" fontId="31" fillId="0" borderId="3" xfId="1" applyNumberFormat="1" applyFont="1" applyFill="1" applyBorder="1" applyAlignment="1"/>
    <xf numFmtId="2" fontId="31" fillId="0" borderId="3" xfId="1" applyNumberFormat="1" applyFont="1" applyFill="1" applyBorder="1"/>
    <xf numFmtId="164" fontId="31" fillId="0" borderId="3" xfId="1" applyFont="1" applyFill="1" applyBorder="1" applyAlignment="1">
      <alignment horizontal="right"/>
    </xf>
    <xf numFmtId="2" fontId="0" fillId="0" borderId="3" xfId="0" applyNumberFormat="1" applyFont="1" applyFill="1" applyBorder="1" applyAlignment="1">
      <alignment horizontal="center"/>
    </xf>
    <xf numFmtId="164" fontId="56" fillId="0" borderId="3" xfId="1" applyFont="1" applyBorder="1"/>
    <xf numFmtId="0" fontId="19" fillId="0" borderId="3" xfId="0" applyNumberFormat="1" applyFont="1" applyFill="1" applyBorder="1"/>
    <xf numFmtId="164" fontId="31" fillId="2" borderId="3" xfId="0" applyNumberFormat="1" applyFont="1" applyFill="1" applyBorder="1"/>
    <xf numFmtId="164" fontId="0" fillId="0" borderId="0" xfId="0" applyNumberFormat="1" applyFill="1"/>
    <xf numFmtId="164" fontId="31" fillId="0" borderId="0" xfId="0" applyNumberFormat="1" applyFont="1" applyFill="1"/>
    <xf numFmtId="0" fontId="0" fillId="0" borderId="3" xfId="0" applyBorder="1"/>
    <xf numFmtId="4" fontId="9" fillId="0" borderId="32" xfId="0" applyNumberFormat="1" applyFont="1" applyFill="1" applyBorder="1" applyAlignment="1"/>
    <xf numFmtId="166" fontId="6" fillId="0" borderId="20" xfId="4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8" fillId="0" borderId="31" xfId="0" applyFont="1" applyFill="1" applyBorder="1" applyAlignment="1"/>
    <xf numFmtId="0" fontId="8" fillId="0" borderId="6" xfId="0" applyFont="1" applyFill="1" applyBorder="1" applyAlignment="1"/>
    <xf numFmtId="4" fontId="12" fillId="0" borderId="6" xfId="0" quotePrefix="1" applyNumberFormat="1" applyFont="1" applyBorder="1" applyAlignment="1">
      <alignment horizontal="center"/>
    </xf>
    <xf numFmtId="49" fontId="0" fillId="0" borderId="4" xfId="0" applyNumberFormat="1" applyBorder="1" applyAlignment="1"/>
    <xf numFmtId="4" fontId="14" fillId="0" borderId="4" xfId="0" quotePrefix="1" applyNumberFormat="1" applyFont="1" applyBorder="1" applyAlignment="1"/>
    <xf numFmtId="4" fontId="8" fillId="0" borderId="6" xfId="0" quotePrefix="1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 textRotation="90"/>
    </xf>
    <xf numFmtId="4" fontId="17" fillId="0" borderId="4" xfId="0" quotePrefix="1" applyNumberFormat="1" applyFont="1" applyBorder="1" applyAlignment="1"/>
    <xf numFmtId="0" fontId="3" fillId="0" borderId="3" xfId="0" applyFont="1" applyFill="1" applyBorder="1" applyAlignment="1">
      <alignment horizontal="center"/>
    </xf>
    <xf numFmtId="164" fontId="21" fillId="0" borderId="0" xfId="2" applyNumberFormat="1" applyFont="1" applyFill="1" applyBorder="1"/>
    <xf numFmtId="0" fontId="0" fillId="0" borderId="3" xfId="0" applyFill="1" applyBorder="1" applyAlignment="1">
      <alignment horizontal="left"/>
    </xf>
    <xf numFmtId="4" fontId="0" fillId="0" borderId="0" xfId="0" applyNumberFormat="1"/>
    <xf numFmtId="164" fontId="6" fillId="0" borderId="20" xfId="1" applyFont="1" applyFill="1" applyBorder="1"/>
    <xf numFmtId="164" fontId="6" fillId="0" borderId="22" xfId="1" applyFont="1" applyFill="1" applyBorder="1"/>
    <xf numFmtId="43" fontId="22" fillId="0" borderId="0" xfId="2" applyFont="1" applyFill="1"/>
    <xf numFmtId="164" fontId="6" fillId="0" borderId="23" xfId="1" applyFont="1" applyFill="1" applyBorder="1"/>
    <xf numFmtId="164" fontId="22" fillId="0" borderId="0" xfId="1" applyFont="1" applyFill="1"/>
    <xf numFmtId="0" fontId="6" fillId="3" borderId="3" xfId="0" applyFont="1" applyFill="1" applyBorder="1" applyAlignment="1">
      <alignment horizontal="right"/>
    </xf>
    <xf numFmtId="164" fontId="6" fillId="3" borderId="20" xfId="1" applyFont="1" applyFill="1" applyBorder="1"/>
    <xf numFmtId="164" fontId="6" fillId="3" borderId="3" xfId="1" applyFont="1" applyFill="1" applyBorder="1"/>
    <xf numFmtId="164" fontId="6" fillId="3" borderId="23" xfId="1" applyFont="1" applyFill="1" applyBorder="1"/>
    <xf numFmtId="0" fontId="35" fillId="3" borderId="3" xfId="0" applyFont="1" applyFill="1" applyBorder="1"/>
    <xf numFmtId="164" fontId="6" fillId="0" borderId="20" xfId="1" applyFont="1" applyFill="1" applyBorder="1" applyAlignment="1">
      <alignment horizontal="right"/>
    </xf>
    <xf numFmtId="164" fontId="22" fillId="0" borderId="20" xfId="1" applyFont="1" applyFill="1" applyBorder="1" applyAlignment="1">
      <alignment horizontal="right"/>
    </xf>
    <xf numFmtId="4" fontId="22" fillId="3" borderId="10" xfId="2" applyNumberFormat="1" applyFont="1" applyFill="1" applyBorder="1" applyAlignment="1">
      <alignment horizontal="right"/>
    </xf>
    <xf numFmtId="4" fontId="22" fillId="3" borderId="3" xfId="0" applyNumberFormat="1" applyFont="1" applyFill="1" applyBorder="1"/>
    <xf numFmtId="164" fontId="6" fillId="3" borderId="22" xfId="1" applyFont="1" applyFill="1" applyBorder="1"/>
    <xf numFmtId="164" fontId="22" fillId="3" borderId="3" xfId="1" applyFont="1" applyFill="1" applyBorder="1" applyAlignment="1">
      <alignment horizontal="right"/>
    </xf>
    <xf numFmtId="4" fontId="6" fillId="3" borderId="10" xfId="2" applyNumberFormat="1" applyFont="1" applyFill="1" applyBorder="1" applyAlignment="1">
      <alignment horizontal="right"/>
    </xf>
    <xf numFmtId="164" fontId="6" fillId="3" borderId="20" xfId="1" applyFont="1" applyFill="1" applyBorder="1" applyAlignment="1">
      <alignment horizontal="right"/>
    </xf>
    <xf numFmtId="164" fontId="6" fillId="3" borderId="3" xfId="1" applyFont="1" applyFill="1" applyBorder="1" applyAlignment="1">
      <alignment horizontal="right"/>
    </xf>
    <xf numFmtId="164" fontId="6" fillId="3" borderId="10" xfId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center" textRotation="90" wrapText="1"/>
    </xf>
    <xf numFmtId="165" fontId="15" fillId="0" borderId="3" xfId="2" applyNumberFormat="1" applyFont="1" applyFill="1" applyBorder="1"/>
    <xf numFmtId="4" fontId="31" fillId="0" borderId="10" xfId="0" applyNumberFormat="1" applyFont="1" applyFill="1" applyBorder="1"/>
    <xf numFmtId="164" fontId="0" fillId="0" borderId="0" xfId="0" applyNumberFormat="1" applyFill="1" applyBorder="1"/>
    <xf numFmtId="164" fontId="31" fillId="0" borderId="3" xfId="0" applyNumberFormat="1" applyFont="1" applyFill="1" applyBorder="1"/>
    <xf numFmtId="164" fontId="47" fillId="0" borderId="3" xfId="1" applyFont="1" applyFill="1" applyBorder="1" applyAlignment="1">
      <alignment horizontal="center"/>
    </xf>
    <xf numFmtId="164" fontId="47" fillId="2" borderId="3" xfId="1" applyFont="1" applyFill="1" applyBorder="1" applyAlignment="1"/>
    <xf numFmtId="43" fontId="0" fillId="0" borderId="3" xfId="2" applyFont="1" applyBorder="1"/>
    <xf numFmtId="0" fontId="6" fillId="0" borderId="27" xfId="0" applyFont="1" applyFill="1" applyBorder="1" applyAlignment="1">
      <alignment horizontal="left"/>
    </xf>
    <xf numFmtId="166" fontId="6" fillId="0" borderId="27" xfId="0" applyNumberFormat="1" applyFont="1" applyFill="1" applyBorder="1" applyAlignment="1">
      <alignment horizontal="left"/>
    </xf>
    <xf numFmtId="0" fontId="6" fillId="0" borderId="25" xfId="0" applyFont="1" applyFill="1" applyBorder="1" applyAlignment="1">
      <alignment horizontal="left"/>
    </xf>
    <xf numFmtId="166" fontId="6" fillId="0" borderId="26" xfId="4" applyNumberFormat="1" applyFont="1" applyFill="1" applyBorder="1" applyAlignment="1">
      <alignment horizontal="left"/>
    </xf>
    <xf numFmtId="166" fontId="35" fillId="0" borderId="27" xfId="0" applyNumberFormat="1" applyFont="1" applyFill="1" applyBorder="1" applyAlignment="1">
      <alignment horizontal="left"/>
    </xf>
    <xf numFmtId="166" fontId="6" fillId="0" borderId="27" xfId="4" applyNumberFormat="1" applyFont="1" applyFill="1" applyBorder="1" applyAlignment="1">
      <alignment horizontal="left"/>
    </xf>
    <xf numFmtId="166" fontId="6" fillId="0" borderId="10" xfId="0" applyNumberFormat="1" applyFont="1" applyFill="1" applyBorder="1" applyAlignment="1">
      <alignment horizontal="left"/>
    </xf>
    <xf numFmtId="17" fontId="6" fillId="0" borderId="28" xfId="0" applyNumberFormat="1" applyFont="1" applyFill="1" applyBorder="1" applyAlignment="1">
      <alignment horizontal="left"/>
    </xf>
    <xf numFmtId="166" fontId="6" fillId="0" borderId="21" xfId="4" applyNumberFormat="1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166" fontId="6" fillId="0" borderId="29" xfId="4" applyNumberFormat="1" applyFont="1" applyFill="1" applyBorder="1" applyAlignment="1">
      <alignment horizontal="left"/>
    </xf>
    <xf numFmtId="166" fontId="6" fillId="0" borderId="17" xfId="4" applyNumberFormat="1" applyFont="1" applyFill="1" applyBorder="1" applyAlignment="1">
      <alignment horizontal="left"/>
    </xf>
    <xf numFmtId="166" fontId="6" fillId="0" borderId="3" xfId="4" applyNumberFormat="1" applyFont="1" applyFill="1" applyBorder="1" applyAlignment="1">
      <alignment horizontal="left"/>
    </xf>
    <xf numFmtId="166" fontId="6" fillId="0" borderId="10" xfId="4" applyNumberFormat="1" applyFont="1" applyFill="1" applyBorder="1" applyAlignment="1">
      <alignment horizontal="left"/>
    </xf>
    <xf numFmtId="166" fontId="6" fillId="0" borderId="20" xfId="4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4" fontId="6" fillId="3" borderId="29" xfId="4" applyNumberFormat="1" applyFont="1" applyFill="1" applyBorder="1" applyAlignment="1">
      <alignment horizontal="left"/>
    </xf>
    <xf numFmtId="164" fontId="6" fillId="3" borderId="29" xfId="1" applyFont="1" applyFill="1" applyBorder="1" applyAlignment="1">
      <alignment horizontal="left"/>
    </xf>
    <xf numFmtId="166" fontId="6" fillId="0" borderId="0" xfId="4" applyNumberFormat="1" applyFont="1" applyFill="1" applyAlignment="1">
      <alignment horizontal="left"/>
    </xf>
    <xf numFmtId="0" fontId="35" fillId="0" borderId="10" xfId="0" applyFont="1" applyFill="1" applyBorder="1" applyAlignment="1">
      <alignment horizontal="left"/>
    </xf>
    <xf numFmtId="17" fontId="6" fillId="0" borderId="29" xfId="0" applyNumberFormat="1" applyFont="1" applyFill="1" applyBorder="1" applyAlignment="1">
      <alignment horizontal="left"/>
    </xf>
    <xf numFmtId="0" fontId="35" fillId="0" borderId="0" xfId="0" applyFont="1" applyFill="1" applyAlignment="1">
      <alignment horizontal="left"/>
    </xf>
    <xf numFmtId="166" fontId="6" fillId="0" borderId="30" xfId="4" applyNumberFormat="1" applyFont="1" applyFill="1" applyBorder="1" applyAlignment="1">
      <alignment horizontal="left"/>
    </xf>
    <xf numFmtId="4" fontId="32" fillId="0" borderId="10" xfId="2" applyNumberFormat="1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0" fontId="36" fillId="0" borderId="12" xfId="0" applyFont="1" applyFill="1" applyBorder="1" applyAlignment="1">
      <alignment horizontal="left"/>
    </xf>
    <xf numFmtId="164" fontId="6" fillId="0" borderId="17" xfId="1" applyFont="1" applyFill="1" applyBorder="1" applyAlignment="1">
      <alignment vertical="top"/>
    </xf>
    <xf numFmtId="164" fontId="6" fillId="0" borderId="3" xfId="1" applyFont="1" applyFill="1" applyBorder="1" applyAlignment="1">
      <alignment vertical="top"/>
    </xf>
    <xf numFmtId="164" fontId="6" fillId="0" borderId="10" xfId="1" applyFont="1" applyFill="1" applyBorder="1" applyAlignment="1">
      <alignment vertical="top"/>
    </xf>
    <xf numFmtId="164" fontId="6" fillId="0" borderId="20" xfId="1" applyFont="1" applyFill="1" applyBorder="1" applyAlignment="1">
      <alignment vertical="top"/>
    </xf>
    <xf numFmtId="164" fontId="6" fillId="0" borderId="21" xfId="1" applyFont="1" applyFill="1" applyBorder="1" applyAlignment="1">
      <alignment vertical="top"/>
    </xf>
    <xf numFmtId="164" fontId="6" fillId="3" borderId="17" xfId="1" applyFont="1" applyFill="1" applyBorder="1" applyAlignment="1">
      <alignment vertical="top"/>
    </xf>
    <xf numFmtId="164" fontId="6" fillId="3" borderId="3" xfId="1" applyFont="1" applyFill="1" applyBorder="1" applyAlignment="1">
      <alignment vertical="top"/>
    </xf>
    <xf numFmtId="164" fontId="6" fillId="3" borderId="23" xfId="1" applyFont="1" applyFill="1" applyBorder="1" applyAlignment="1">
      <alignment vertical="top"/>
    </xf>
    <xf numFmtId="164" fontId="6" fillId="3" borderId="23" xfId="0" applyNumberFormat="1" applyFont="1" applyFill="1" applyBorder="1" applyAlignment="1">
      <alignment vertical="top"/>
    </xf>
    <xf numFmtId="43" fontId="22" fillId="0" borderId="0" xfId="0" applyNumberFormat="1" applyFont="1" applyFill="1" applyAlignment="1">
      <alignment vertical="top"/>
    </xf>
    <xf numFmtId="164" fontId="6" fillId="0" borderId="11" xfId="1" applyFont="1" applyFill="1" applyBorder="1" applyAlignment="1">
      <alignment vertical="top"/>
    </xf>
    <xf numFmtId="164" fontId="6" fillId="0" borderId="23" xfId="1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4" fontId="6" fillId="0" borderId="23" xfId="0" applyNumberFormat="1" applyFont="1" applyFill="1" applyBorder="1" applyAlignment="1">
      <alignment vertical="top"/>
    </xf>
    <xf numFmtId="164" fontId="22" fillId="0" borderId="0" xfId="0" applyNumberFormat="1" applyFont="1" applyFill="1" applyAlignment="1">
      <alignment vertical="top"/>
    </xf>
    <xf numFmtId="164" fontId="6" fillId="0" borderId="33" xfId="1" applyFont="1" applyFill="1" applyBorder="1" applyAlignment="1">
      <alignment vertical="top"/>
    </xf>
    <xf numFmtId="164" fontId="6" fillId="0" borderId="22" xfId="1" applyFont="1" applyFill="1" applyBorder="1" applyAlignment="1">
      <alignment vertical="top"/>
    </xf>
    <xf numFmtId="164" fontId="6" fillId="3" borderId="10" xfId="1" applyFont="1" applyFill="1" applyBorder="1" applyAlignment="1">
      <alignment vertical="top"/>
    </xf>
    <xf numFmtId="4" fontId="11" fillId="2" borderId="3" xfId="0" applyNumberFormat="1" applyFont="1" applyFill="1" applyBorder="1" applyAlignment="1">
      <alignment horizontal="right" wrapText="1"/>
    </xf>
    <xf numFmtId="4" fontId="11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Fill="1" applyBorder="1" applyAlignment="1">
      <alignment horizontal="right" wrapText="1"/>
    </xf>
    <xf numFmtId="0" fontId="37" fillId="0" borderId="0" xfId="0" applyFont="1" applyFill="1" applyAlignment="1"/>
    <xf numFmtId="164" fontId="28" fillId="0" borderId="0" xfId="1" applyFont="1" applyFill="1" applyBorder="1"/>
    <xf numFmtId="164" fontId="28" fillId="0" borderId="0" xfId="1" applyFont="1" applyFill="1" applyBorder="1" applyAlignment="1">
      <alignment horizontal="left"/>
    </xf>
    <xf numFmtId="4" fontId="23" fillId="0" borderId="3" xfId="2" applyNumberFormat="1" applyFont="1" applyFill="1" applyBorder="1" applyAlignment="1">
      <alignment horizontal="right" vertical="center"/>
    </xf>
    <xf numFmtId="166" fontId="22" fillId="0" borderId="3" xfId="2" applyNumberFormat="1" applyFont="1" applyFill="1" applyBorder="1" applyAlignment="1">
      <alignment horizontal="left" vertical="center"/>
    </xf>
    <xf numFmtId="4" fontId="23" fillId="0" borderId="3" xfId="2" applyNumberFormat="1" applyFont="1" applyFill="1" applyBorder="1" applyAlignment="1">
      <alignment horizontal="left" vertical="center"/>
    </xf>
    <xf numFmtId="4" fontId="23" fillId="2" borderId="3" xfId="2" applyNumberFormat="1" applyFont="1" applyFill="1" applyBorder="1" applyAlignment="1">
      <alignment horizontal="left" vertical="center"/>
    </xf>
    <xf numFmtId="4" fontId="23" fillId="2" borderId="3" xfId="2" applyNumberFormat="1" applyFont="1" applyFill="1" applyBorder="1" applyAlignment="1">
      <alignment horizontal="right" vertical="center"/>
    </xf>
    <xf numFmtId="164" fontId="23" fillId="0" borderId="0" xfId="1" applyFont="1" applyFill="1" applyAlignment="1">
      <alignment horizontal="right" vertical="center"/>
    </xf>
    <xf numFmtId="4" fontId="4" fillId="0" borderId="3" xfId="2" applyNumberFormat="1" applyFont="1" applyFill="1" applyBorder="1" applyAlignment="1">
      <alignment horizontal="right" vertical="center"/>
    </xf>
    <xf numFmtId="4" fontId="23" fillId="0" borderId="11" xfId="2" applyNumberFormat="1" applyFont="1" applyFill="1" applyBorder="1" applyAlignment="1">
      <alignment horizontal="right" vertical="center"/>
    </xf>
    <xf numFmtId="4" fontId="23" fillId="0" borderId="3" xfId="3" applyNumberFormat="1" applyFont="1" applyFill="1" applyBorder="1" applyAlignment="1">
      <alignment horizontal="right" vertical="center"/>
    </xf>
    <xf numFmtId="4" fontId="23" fillId="0" borderId="11" xfId="3" applyNumberFormat="1" applyFont="1" applyFill="1" applyBorder="1" applyAlignment="1">
      <alignment horizontal="right" vertical="center"/>
    </xf>
    <xf numFmtId="166" fontId="23" fillId="0" borderId="3" xfId="2" applyNumberFormat="1" applyFont="1" applyFill="1" applyBorder="1" applyAlignment="1">
      <alignment horizontal="right" vertical="center"/>
    </xf>
    <xf numFmtId="49" fontId="22" fillId="0" borderId="3" xfId="2" applyNumberFormat="1" applyFont="1" applyFill="1" applyBorder="1" applyAlignment="1">
      <alignment horizontal="left" vertical="center"/>
    </xf>
    <xf numFmtId="49" fontId="22" fillId="2" borderId="3" xfId="2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4" fontId="22" fillId="0" borderId="3" xfId="2" applyNumberFormat="1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4" fontId="22" fillId="2" borderId="3" xfId="2" applyNumberFormat="1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left" vertical="center"/>
    </xf>
    <xf numFmtId="166" fontId="22" fillId="0" borderId="11" xfId="2" applyNumberFormat="1" applyFont="1" applyFill="1" applyBorder="1" applyAlignment="1">
      <alignment horizontal="left" vertical="center"/>
    </xf>
    <xf numFmtId="166" fontId="22" fillId="2" borderId="3" xfId="2" applyNumberFormat="1" applyFont="1" applyFill="1" applyBorder="1" applyAlignment="1">
      <alignment horizontal="left" vertical="center"/>
    </xf>
    <xf numFmtId="4" fontId="20" fillId="0" borderId="3" xfId="2" applyNumberFormat="1" applyFont="1" applyFill="1" applyBorder="1" applyAlignment="1">
      <alignment horizontal="right" vertical="center"/>
    </xf>
    <xf numFmtId="4" fontId="20" fillId="0" borderId="3" xfId="0" applyNumberFormat="1" applyFont="1" applyFill="1" applyBorder="1" applyAlignment="1">
      <alignment horizontal="right" vertical="center"/>
    </xf>
    <xf numFmtId="4" fontId="20" fillId="0" borderId="10" xfId="2" applyNumberFormat="1" applyFont="1" applyFill="1" applyBorder="1" applyAlignment="1">
      <alignment horizontal="right" vertical="center"/>
    </xf>
    <xf numFmtId="4" fontId="23" fillId="0" borderId="10" xfId="2" applyNumberFormat="1" applyFont="1" applyFill="1" applyBorder="1" applyAlignment="1">
      <alignment horizontal="right" vertical="center"/>
    </xf>
    <xf numFmtId="4" fontId="23" fillId="2" borderId="10" xfId="2" applyNumberFormat="1" applyFont="1" applyFill="1" applyBorder="1" applyAlignment="1">
      <alignment horizontal="right" vertical="center"/>
    </xf>
    <xf numFmtId="4" fontId="20" fillId="2" borderId="3" xfId="2" applyNumberFormat="1" applyFont="1" applyFill="1" applyBorder="1" applyAlignment="1">
      <alignment horizontal="right" vertical="center"/>
    </xf>
    <xf numFmtId="4" fontId="20" fillId="2" borderId="10" xfId="2" applyNumberFormat="1" applyFont="1" applyFill="1" applyBorder="1" applyAlignment="1">
      <alignment horizontal="right" vertical="center"/>
    </xf>
    <xf numFmtId="4" fontId="20" fillId="0" borderId="11" xfId="2" applyNumberFormat="1" applyFont="1" applyFill="1" applyBorder="1" applyAlignment="1">
      <alignment horizontal="right" vertical="center"/>
    </xf>
    <xf numFmtId="4" fontId="20" fillId="0" borderId="11" xfId="0" applyNumberFormat="1" applyFont="1" applyFill="1" applyBorder="1" applyAlignment="1">
      <alignment horizontal="right" vertical="center"/>
    </xf>
    <xf numFmtId="4" fontId="20" fillId="0" borderId="12" xfId="2" applyNumberFormat="1" applyFont="1" applyFill="1" applyBorder="1" applyAlignment="1">
      <alignment horizontal="right" vertical="center"/>
    </xf>
    <xf numFmtId="4" fontId="20" fillId="0" borderId="3" xfId="3" applyNumberFormat="1" applyFont="1" applyFill="1" applyBorder="1" applyAlignment="1">
      <alignment horizontal="right" vertical="center"/>
    </xf>
    <xf numFmtId="166" fontId="23" fillId="0" borderId="0" xfId="2" applyNumberFormat="1" applyFont="1" applyFill="1" applyBorder="1" applyAlignment="1">
      <alignment horizontal="right" vertical="center"/>
    </xf>
    <xf numFmtId="164" fontId="23" fillId="0" borderId="3" xfId="1" applyFont="1" applyBorder="1" applyAlignment="1">
      <alignment horizontal="right" vertical="center"/>
    </xf>
    <xf numFmtId="164" fontId="23" fillId="0" borderId="0" xfId="1" applyFont="1" applyAlignment="1">
      <alignment horizontal="right" vertical="center"/>
    </xf>
    <xf numFmtId="4" fontId="20" fillId="2" borderId="3" xfId="3" applyNumberFormat="1" applyFont="1" applyFill="1" applyBorder="1" applyAlignment="1">
      <alignment horizontal="right" vertical="center"/>
    </xf>
    <xf numFmtId="0" fontId="20" fillId="0" borderId="0" xfId="0" applyFont="1" applyFill="1" applyBorder="1"/>
    <xf numFmtId="4" fontId="20" fillId="0" borderId="0" xfId="0" applyNumberFormat="1" applyFont="1" applyFill="1" applyBorder="1"/>
    <xf numFmtId="4" fontId="37" fillId="0" borderId="0" xfId="0" applyNumberFormat="1" applyFont="1" applyFill="1" applyBorder="1"/>
    <xf numFmtId="0" fontId="3" fillId="0" borderId="0" xfId="0" applyFont="1" applyFill="1" applyBorder="1" applyAlignment="1">
      <alignment textRotation="45"/>
    </xf>
    <xf numFmtId="166" fontId="6" fillId="0" borderId="18" xfId="4" applyNumberFormat="1" applyFont="1" applyFill="1" applyBorder="1" applyAlignment="1">
      <alignment horizontal="left"/>
    </xf>
    <xf numFmtId="166" fontId="21" fillId="0" borderId="3" xfId="2" applyNumberFormat="1" applyFont="1" applyFill="1" applyBorder="1" applyAlignment="1">
      <alignment horizontal="right" vertical="center"/>
    </xf>
    <xf numFmtId="166" fontId="21" fillId="0" borderId="11" xfId="2" applyNumberFormat="1" applyFont="1" applyFill="1" applyBorder="1" applyAlignment="1">
      <alignment horizontal="right" vertical="center"/>
    </xf>
    <xf numFmtId="4" fontId="20" fillId="0" borderId="11" xfId="3" applyNumberFormat="1" applyFont="1" applyFill="1" applyBorder="1" applyAlignment="1">
      <alignment horizontal="right" vertical="center"/>
    </xf>
    <xf numFmtId="0" fontId="21" fillId="2" borderId="3" xfId="2" applyNumberFormat="1" applyFont="1" applyFill="1" applyBorder="1" applyAlignment="1">
      <alignment horizontal="left" vertical="center"/>
    </xf>
    <xf numFmtId="165" fontId="5" fillId="0" borderId="10" xfId="0" applyNumberFormat="1" applyFont="1" applyFill="1" applyBorder="1"/>
    <xf numFmtId="4" fontId="0" fillId="0" borderId="10" xfId="0" applyNumberFormat="1" applyFont="1" applyFill="1" applyBorder="1" applyAlignment="1">
      <alignment horizontal="center"/>
    </xf>
    <xf numFmtId="0" fontId="22" fillId="0" borderId="3" xfId="0" applyNumberFormat="1" applyFont="1" applyFill="1" applyBorder="1" applyAlignment="1">
      <alignment horizontal="right" vertical="top"/>
    </xf>
    <xf numFmtId="164" fontId="22" fillId="0" borderId="3" xfId="1" applyFont="1" applyFill="1" applyBorder="1" applyAlignment="1">
      <alignment vertical="top"/>
    </xf>
    <xf numFmtId="164" fontId="32" fillId="0" borderId="0" xfId="0" applyNumberFormat="1" applyFont="1" applyFill="1" applyBorder="1" applyAlignment="1">
      <alignment vertical="top"/>
    </xf>
    <xf numFmtId="164" fontId="32" fillId="0" borderId="3" xfId="0" applyNumberFormat="1" applyFont="1" applyFill="1" applyBorder="1" applyAlignment="1">
      <alignment vertical="top"/>
    </xf>
    <xf numFmtId="164" fontId="32" fillId="0" borderId="0" xfId="0" applyNumberFormat="1" applyFont="1" applyFill="1" applyBorder="1"/>
    <xf numFmtId="4" fontId="6" fillId="0" borderId="29" xfId="4" applyNumberFormat="1" applyFont="1" applyFill="1" applyBorder="1" applyAlignment="1">
      <alignment horizontal="left"/>
    </xf>
    <xf numFmtId="164" fontId="6" fillId="0" borderId="12" xfId="1" applyFont="1" applyFill="1" applyBorder="1" applyAlignment="1">
      <alignment vertical="top"/>
    </xf>
    <xf numFmtId="164" fontId="6" fillId="0" borderId="29" xfId="1" applyFont="1" applyFill="1" applyBorder="1" applyAlignment="1">
      <alignment horizontal="left"/>
    </xf>
    <xf numFmtId="0" fontId="35" fillId="3" borderId="3" xfId="0" applyFont="1" applyFill="1" applyBorder="1" applyAlignment="1">
      <alignment horizontal="left"/>
    </xf>
    <xf numFmtId="166" fontId="6" fillId="3" borderId="3" xfId="4" applyNumberFormat="1" applyFont="1" applyFill="1" applyBorder="1" applyAlignment="1">
      <alignment horizontal="left"/>
    </xf>
    <xf numFmtId="164" fontId="35" fillId="0" borderId="0" xfId="1" applyFont="1" applyFill="1" applyBorder="1"/>
    <xf numFmtId="166" fontId="6" fillId="0" borderId="36" xfId="4" applyNumberFormat="1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43" fontId="22" fillId="0" borderId="3" xfId="2" applyFont="1" applyFill="1" applyBorder="1" applyAlignment="1">
      <alignment vertical="top"/>
    </xf>
    <xf numFmtId="4" fontId="6" fillId="0" borderId="10" xfId="2" applyNumberFormat="1" applyFont="1" applyFill="1" applyBorder="1" applyAlignment="1">
      <alignment horizontal="right"/>
    </xf>
    <xf numFmtId="4" fontId="4" fillId="0" borderId="0" xfId="2" applyNumberFormat="1" applyFont="1" applyFill="1" applyBorder="1"/>
    <xf numFmtId="4" fontId="22" fillId="3" borderId="3" xfId="2" applyNumberFormat="1" applyFont="1" applyFill="1" applyBorder="1" applyAlignment="1">
      <alignment horizontal="right"/>
    </xf>
    <xf numFmtId="164" fontId="22" fillId="3" borderId="3" xfId="1" applyFont="1" applyFill="1" applyBorder="1"/>
    <xf numFmtId="4" fontId="6" fillId="3" borderId="3" xfId="0" applyNumberFormat="1" applyFont="1" applyFill="1" applyBorder="1"/>
    <xf numFmtId="0" fontId="35" fillId="0" borderId="3" xfId="0" applyFont="1" applyFill="1" applyBorder="1"/>
    <xf numFmtId="164" fontId="22" fillId="0" borderId="10" xfId="1" applyFont="1" applyFill="1" applyBorder="1"/>
    <xf numFmtId="4" fontId="22" fillId="0" borderId="3" xfId="0" applyNumberFormat="1" applyFont="1" applyFill="1" applyBorder="1"/>
    <xf numFmtId="164" fontId="6" fillId="0" borderId="3" xfId="1" applyFont="1" applyFill="1" applyBorder="1"/>
    <xf numFmtId="0" fontId="35" fillId="0" borderId="11" xfId="0" applyFont="1" applyFill="1" applyBorder="1"/>
    <xf numFmtId="164" fontId="22" fillId="0" borderId="12" xfId="1" applyFont="1" applyFill="1" applyBorder="1"/>
    <xf numFmtId="4" fontId="22" fillId="0" borderId="11" xfId="0" applyNumberFormat="1" applyFont="1" applyFill="1" applyBorder="1"/>
    <xf numFmtId="164" fontId="6" fillId="0" borderId="11" xfId="1" applyFont="1" applyFill="1" applyBorder="1"/>
    <xf numFmtId="164" fontId="22" fillId="0" borderId="37" xfId="1" applyFont="1" applyFill="1" applyBorder="1" applyAlignment="1">
      <alignment horizontal="right"/>
    </xf>
    <xf numFmtId="0" fontId="6" fillId="3" borderId="3" xfId="0" applyFont="1" applyFill="1" applyBorder="1"/>
    <xf numFmtId="0" fontId="6" fillId="0" borderId="11" xfId="0" applyFont="1" applyFill="1" applyBorder="1" applyAlignment="1">
      <alignment horizontal="right"/>
    </xf>
    <xf numFmtId="4" fontId="22" fillId="0" borderId="11" xfId="2" applyNumberFormat="1" applyFont="1" applyFill="1" applyBorder="1"/>
    <xf numFmtId="4" fontId="6" fillId="0" borderId="11" xfId="0" applyNumberFormat="1" applyFont="1" applyFill="1" applyBorder="1"/>
    <xf numFmtId="43" fontId="22" fillId="0" borderId="3" xfId="2" applyFont="1" applyBorder="1"/>
    <xf numFmtId="4" fontId="11" fillId="0" borderId="10" xfId="0" applyNumberFormat="1" applyFont="1" applyFill="1" applyBorder="1"/>
    <xf numFmtId="165" fontId="11" fillId="0" borderId="3" xfId="0" applyNumberFormat="1" applyFont="1" applyFill="1" applyBorder="1" applyAlignment="1">
      <alignment horizontal="left"/>
    </xf>
    <xf numFmtId="165" fontId="24" fillId="0" borderId="3" xfId="0" applyNumberFormat="1" applyFont="1" applyFill="1" applyBorder="1"/>
    <xf numFmtId="4" fontId="11" fillId="0" borderId="3" xfId="0" applyNumberFormat="1" applyFont="1" applyFill="1" applyBorder="1" applyAlignment="1">
      <alignment horizontal="right" wrapText="1"/>
    </xf>
    <xf numFmtId="4" fontId="11" fillId="0" borderId="10" xfId="0" applyNumberFormat="1" applyFont="1" applyFill="1" applyBorder="1" applyAlignment="1">
      <alignment horizontal="right" wrapText="1"/>
    </xf>
    <xf numFmtId="0" fontId="31" fillId="2" borderId="0" xfId="0" applyFont="1" applyFill="1" applyBorder="1"/>
    <xf numFmtId="0" fontId="0" fillId="2" borderId="3" xfId="0" applyFill="1" applyBorder="1"/>
    <xf numFmtId="4" fontId="29" fillId="0" borderId="11" xfId="2" applyNumberFormat="1" applyFont="1" applyFill="1" applyBorder="1"/>
    <xf numFmtId="164" fontId="31" fillId="0" borderId="11" xfId="0" applyNumberFormat="1" applyFont="1" applyFill="1" applyBorder="1"/>
    <xf numFmtId="164" fontId="31" fillId="0" borderId="11" xfId="1" applyFont="1" applyFill="1" applyBorder="1"/>
    <xf numFmtId="165" fontId="31" fillId="0" borderId="3" xfId="0" applyNumberFormat="1" applyFont="1" applyFill="1" applyBorder="1"/>
    <xf numFmtId="0" fontId="0" fillId="2" borderId="0" xfId="0" applyFill="1" applyBorder="1"/>
    <xf numFmtId="43" fontId="31" fillId="0" borderId="3" xfId="0" applyNumberFormat="1" applyFont="1" applyFill="1" applyBorder="1"/>
    <xf numFmtId="43" fontId="31" fillId="0" borderId="3" xfId="2" applyFont="1" applyFill="1" applyBorder="1"/>
    <xf numFmtId="164" fontId="57" fillId="0" borderId="3" xfId="1" applyFont="1" applyFill="1" applyBorder="1"/>
    <xf numFmtId="43" fontId="0" fillId="0" borderId="3" xfId="2" applyFont="1" applyFill="1" applyBorder="1"/>
    <xf numFmtId="49" fontId="0" fillId="0" borderId="0" xfId="0" applyNumberFormat="1"/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0" fontId="7" fillId="0" borderId="3" xfId="0" applyFont="1" applyFill="1" applyBorder="1" applyAlignment="1"/>
    <xf numFmtId="49" fontId="0" fillId="0" borderId="3" xfId="0" applyNumberFormat="1" applyBorder="1"/>
    <xf numFmtId="4" fontId="58" fillId="0" borderId="2" xfId="0" applyNumberFormat="1" applyFont="1" applyBorder="1" applyAlignment="1"/>
    <xf numFmtId="4" fontId="0" fillId="0" borderId="32" xfId="0" applyNumberFormat="1" applyBorder="1" applyAlignment="1"/>
    <xf numFmtId="4" fontId="7" fillId="0" borderId="38" xfId="0" quotePrefix="1" applyNumberFormat="1" applyFont="1" applyBorder="1" applyAlignment="1"/>
    <xf numFmtId="4" fontId="17" fillId="0" borderId="31" xfId="0" quotePrefix="1" applyNumberFormat="1" applyFont="1" applyBorder="1" applyAlignment="1"/>
    <xf numFmtId="0" fontId="0" fillId="0" borderId="3" xfId="1" applyNumberFormat="1" applyFont="1" applyBorder="1"/>
    <xf numFmtId="0" fontId="0" fillId="0" borderId="3" xfId="0" applyNumberFormat="1" applyFill="1" applyBorder="1"/>
    <xf numFmtId="164" fontId="0" fillId="0" borderId="17" xfId="1" applyFont="1" applyFill="1" applyBorder="1"/>
    <xf numFmtId="164" fontId="0" fillId="0" borderId="16" xfId="1" applyFont="1" applyFill="1" applyBorder="1"/>
    <xf numFmtId="0" fontId="3" fillId="0" borderId="3" xfId="0" applyFont="1" applyFill="1" applyBorder="1" applyAlignment="1">
      <alignment horizontal="center"/>
    </xf>
    <xf numFmtId="166" fontId="23" fillId="2" borderId="3" xfId="2" applyNumberFormat="1" applyFont="1" applyFill="1" applyBorder="1" applyAlignment="1">
      <alignment horizontal="right" vertical="center"/>
    </xf>
    <xf numFmtId="0" fontId="59" fillId="0" borderId="3" xfId="0" applyFont="1" applyFill="1" applyBorder="1"/>
    <xf numFmtId="4" fontId="59" fillId="0" borderId="3" xfId="0" applyNumberFormat="1" applyFont="1" applyFill="1" applyBorder="1" applyAlignment="1">
      <alignment horizontal="center"/>
    </xf>
    <xf numFmtId="4" fontId="59" fillId="2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vertical="top"/>
    </xf>
    <xf numFmtId="164" fontId="3" fillId="0" borderId="3" xfId="1" applyNumberFormat="1" applyFont="1" applyFill="1" applyBorder="1" applyAlignment="1">
      <alignment vertical="top"/>
    </xf>
    <xf numFmtId="164" fontId="3" fillId="0" borderId="3" xfId="1" applyFont="1" applyFill="1" applyBorder="1" applyAlignment="1">
      <alignment vertical="top"/>
    </xf>
    <xf numFmtId="164" fontId="3" fillId="2" borderId="3" xfId="1" applyFont="1" applyFill="1" applyBorder="1" applyAlignment="1">
      <alignment vertical="top"/>
    </xf>
    <xf numFmtId="0" fontId="3" fillId="0" borderId="0" xfId="0" applyFont="1"/>
    <xf numFmtId="164" fontId="3" fillId="0" borderId="3" xfId="0" applyNumberFormat="1" applyFont="1" applyFill="1" applyBorder="1" applyAlignment="1">
      <alignment vertical="top"/>
    </xf>
    <xf numFmtId="0" fontId="3" fillId="0" borderId="0" xfId="2" quotePrefix="1" applyNumberFormat="1" applyFont="1"/>
    <xf numFmtId="0" fontId="0" fillId="0" borderId="10" xfId="0" applyFill="1" applyBorder="1"/>
    <xf numFmtId="164" fontId="0" fillId="0" borderId="10" xfId="1" applyFont="1" applyBorder="1"/>
    <xf numFmtId="164" fontId="0" fillId="0" borderId="10" xfId="1" applyFont="1" applyFill="1" applyBorder="1"/>
    <xf numFmtId="43" fontId="0" fillId="0" borderId="10" xfId="2" applyFont="1" applyBorder="1"/>
    <xf numFmtId="0" fontId="3" fillId="0" borderId="10" xfId="0" applyFont="1" applyFill="1" applyBorder="1"/>
    <xf numFmtId="0" fontId="0" fillId="0" borderId="10" xfId="0" applyFont="1" applyBorder="1"/>
    <xf numFmtId="0" fontId="0" fillId="0" borderId="10" xfId="0" applyBorder="1"/>
    <xf numFmtId="164" fontId="0" fillId="0" borderId="10" xfId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0" xfId="0" applyFont="1" applyBorder="1" applyAlignment="1">
      <alignment horizontal="left"/>
    </xf>
    <xf numFmtId="164" fontId="20" fillId="0" borderId="0" xfId="1" applyFont="1" applyFill="1"/>
    <xf numFmtId="164" fontId="29" fillId="0" borderId="3" xfId="1" applyFont="1" applyFill="1" applyBorder="1" applyAlignment="1">
      <alignment horizontal="center"/>
    </xf>
    <xf numFmtId="164" fontId="12" fillId="0" borderId="3" xfId="1" applyFont="1" applyFill="1" applyBorder="1" applyAlignment="1">
      <alignment horizontal="center"/>
    </xf>
    <xf numFmtId="164" fontId="12" fillId="2" borderId="3" xfId="1" applyFont="1" applyFill="1" applyBorder="1" applyAlignment="1">
      <alignment horizontal="center"/>
    </xf>
    <xf numFmtId="164" fontId="27" fillId="0" borderId="11" xfId="1" applyFont="1" applyFill="1" applyBorder="1" applyAlignment="1">
      <alignment horizontal="center"/>
    </xf>
    <xf numFmtId="164" fontId="27" fillId="0" borderId="3" xfId="1" applyFont="1" applyFill="1" applyBorder="1" applyAlignment="1">
      <alignment horizontal="center"/>
    </xf>
    <xf numFmtId="164" fontId="27" fillId="2" borderId="3" xfId="1" applyFont="1" applyFill="1" applyBorder="1" applyAlignment="1">
      <alignment horizontal="center"/>
    </xf>
    <xf numFmtId="164" fontId="0" fillId="0" borderId="3" xfId="1" applyFont="1" applyFill="1" applyBorder="1" applyAlignment="1">
      <alignment horizontal="center"/>
    </xf>
    <xf numFmtId="164" fontId="23" fillId="0" borderId="3" xfId="1" applyFont="1" applyFill="1" applyBorder="1" applyAlignment="1">
      <alignment horizontal="center"/>
    </xf>
    <xf numFmtId="164" fontId="26" fillId="0" borderId="3" xfId="1" applyFont="1" applyFill="1" applyBorder="1" applyAlignment="1">
      <alignment horizontal="center"/>
    </xf>
    <xf numFmtId="164" fontId="26" fillId="2" borderId="3" xfId="1" applyFont="1" applyFill="1" applyBorder="1" applyAlignment="1">
      <alignment horizontal="center"/>
    </xf>
    <xf numFmtId="43" fontId="0" fillId="0" borderId="0" xfId="2" applyFont="1"/>
    <xf numFmtId="4" fontId="4" fillId="0" borderId="3" xfId="0" applyNumberFormat="1" applyFont="1" applyFill="1" applyBorder="1"/>
    <xf numFmtId="4" fontId="4" fillId="0" borderId="3" xfId="0" applyNumberFormat="1" applyFont="1" applyFill="1" applyBorder="1" applyAlignment="1">
      <alignment horizontal="right" wrapText="1"/>
    </xf>
    <xf numFmtId="4" fontId="4" fillId="0" borderId="10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 wrapText="1"/>
    </xf>
    <xf numFmtId="4" fontId="60" fillId="0" borderId="3" xfId="0" applyNumberFormat="1" applyFont="1" applyFill="1" applyBorder="1"/>
    <xf numFmtId="4" fontId="60" fillId="0" borderId="3" xfId="0" applyNumberFormat="1" applyFont="1" applyFill="1" applyBorder="1" applyAlignment="1">
      <alignment horizontal="right" wrapText="1"/>
    </xf>
    <xf numFmtId="4" fontId="60" fillId="0" borderId="10" xfId="0" applyNumberFormat="1" applyFont="1" applyFill="1" applyBorder="1" applyAlignment="1">
      <alignment horizontal="right" wrapText="1"/>
    </xf>
    <xf numFmtId="4" fontId="60" fillId="2" borderId="3" xfId="0" applyNumberFormat="1" applyFont="1" applyFill="1" applyBorder="1" applyAlignment="1">
      <alignment horizontal="right" wrapText="1"/>
    </xf>
    <xf numFmtId="4" fontId="12" fillId="0" borderId="3" xfId="0" applyNumberFormat="1" applyFont="1" applyFill="1" applyBorder="1"/>
    <xf numFmtId="4" fontId="12" fillId="0" borderId="3" xfId="0" applyNumberFormat="1" applyFont="1" applyFill="1" applyBorder="1" applyAlignment="1">
      <alignment horizontal="right" wrapText="1"/>
    </xf>
    <xf numFmtId="4" fontId="12" fillId="0" borderId="10" xfId="0" applyNumberFormat="1" applyFont="1" applyFill="1" applyBorder="1" applyAlignment="1">
      <alignment horizontal="right" wrapText="1"/>
    </xf>
    <xf numFmtId="4" fontId="12" fillId="2" borderId="3" xfId="0" applyNumberFormat="1" applyFont="1" applyFill="1" applyBorder="1" applyAlignment="1">
      <alignment horizontal="right" wrapText="1"/>
    </xf>
    <xf numFmtId="164" fontId="12" fillId="2" borderId="3" xfId="1" applyFont="1" applyFill="1" applyBorder="1" applyAlignment="1">
      <alignment horizontal="right" wrapText="1"/>
    </xf>
    <xf numFmtId="49" fontId="0" fillId="0" borderId="3" xfId="0" applyNumberFormat="1" applyFill="1" applyBorder="1"/>
    <xf numFmtId="164" fontId="3" fillId="0" borderId="10" xfId="1" applyFont="1" applyFill="1" applyBorder="1"/>
    <xf numFmtId="164" fontId="1" fillId="0" borderId="10" xfId="1" applyFont="1" applyFill="1" applyBorder="1"/>
    <xf numFmtId="4" fontId="50" fillId="0" borderId="10" xfId="2" applyNumberFormat="1" applyFont="1" applyFill="1" applyBorder="1"/>
    <xf numFmtId="43" fontId="0" fillId="0" borderId="0" xfId="0" applyNumberFormat="1"/>
    <xf numFmtId="4" fontId="0" fillId="0" borderId="3" xfId="0" applyNumberFormat="1" applyBorder="1"/>
    <xf numFmtId="164" fontId="61" fillId="0" borderId="3" xfId="1" applyFont="1" applyFill="1" applyBorder="1"/>
    <xf numFmtId="164" fontId="62" fillId="0" borderId="3" xfId="1" applyFont="1" applyFill="1" applyBorder="1"/>
    <xf numFmtId="164" fontId="44" fillId="0" borderId="3" xfId="0" applyNumberFormat="1" applyFont="1" applyFill="1" applyBorder="1"/>
    <xf numFmtId="164" fontId="6" fillId="0" borderId="10" xfId="1" applyFont="1" applyFill="1" applyBorder="1" applyAlignment="1">
      <alignment horizontal="left"/>
    </xf>
    <xf numFmtId="4" fontId="6" fillId="2" borderId="10" xfId="0" applyNumberFormat="1" applyFont="1" applyFill="1" applyBorder="1"/>
    <xf numFmtId="3" fontId="6" fillId="0" borderId="10" xfId="0" applyNumberFormat="1" applyFont="1" applyFill="1" applyBorder="1" applyAlignment="1">
      <alignment horizontal="center" textRotation="45" wrapText="1"/>
    </xf>
    <xf numFmtId="4" fontId="6" fillId="0" borderId="10" xfId="0" applyNumberFormat="1" applyFont="1" applyFill="1" applyBorder="1" applyAlignment="1">
      <alignment wrapText="1"/>
    </xf>
    <xf numFmtId="4" fontId="6" fillId="2" borderId="10" xfId="0" applyNumberFormat="1" applyFont="1" applyFill="1" applyBorder="1" applyAlignment="1">
      <alignment wrapText="1"/>
    </xf>
    <xf numFmtId="4" fontId="6" fillId="0" borderId="10" xfId="1" applyNumberFormat="1" applyFont="1" applyFill="1" applyBorder="1" applyAlignment="1">
      <alignment wrapText="1"/>
    </xf>
    <xf numFmtId="4" fontId="6" fillId="0" borderId="10" xfId="0" applyNumberFormat="1" applyFont="1" applyFill="1" applyBorder="1"/>
    <xf numFmtId="4" fontId="6" fillId="0" borderId="10" xfId="0" applyNumberFormat="1" applyFont="1" applyFill="1" applyBorder="1" applyAlignment="1"/>
    <xf numFmtId="4" fontId="6" fillId="0" borderId="12" xfId="0" applyNumberFormat="1" applyFont="1" applyFill="1" applyBorder="1" applyAlignment="1"/>
    <xf numFmtId="4" fontId="6" fillId="2" borderId="10" xfId="0" applyNumberFormat="1" applyFont="1" applyFill="1" applyBorder="1" applyAlignment="1"/>
    <xf numFmtId="165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 textRotation="45" wrapText="1"/>
    </xf>
    <xf numFmtId="165" fontId="15" fillId="0" borderId="0" xfId="0" applyNumberFormat="1" applyFont="1" applyFill="1" applyBorder="1" applyAlignment="1">
      <alignment horizontal="left"/>
    </xf>
    <xf numFmtId="165" fontId="15" fillId="0" borderId="3" xfId="2" applyNumberFormat="1" applyFont="1" applyFill="1" applyBorder="1" applyAlignment="1">
      <alignment horizontal="right"/>
    </xf>
    <xf numFmtId="0" fontId="20" fillId="0" borderId="3" xfId="0" applyFont="1" applyFill="1" applyBorder="1"/>
    <xf numFmtId="4" fontId="48" fillId="0" borderId="3" xfId="0" applyNumberFormat="1" applyFont="1" applyFill="1" applyBorder="1" applyAlignment="1">
      <alignment horizontal="center"/>
    </xf>
    <xf numFmtId="164" fontId="21" fillId="0" borderId="0" xfId="1" applyFont="1" applyFill="1" applyBorder="1"/>
    <xf numFmtId="0" fontId="6" fillId="0" borderId="40" xfId="0" applyFont="1" applyFill="1" applyBorder="1" applyAlignment="1">
      <alignment horizontal="left"/>
    </xf>
    <xf numFmtId="164" fontId="6" fillId="0" borderId="18" xfId="1" applyFont="1" applyFill="1" applyBorder="1" applyAlignment="1">
      <alignment vertical="top"/>
    </xf>
    <xf numFmtId="164" fontId="6" fillId="3" borderId="16" xfId="1" applyFont="1" applyFill="1" applyBorder="1" applyAlignment="1">
      <alignment vertical="top"/>
    </xf>
    <xf numFmtId="164" fontId="6" fillId="0" borderId="36" xfId="1" applyFont="1" applyFill="1" applyBorder="1" applyAlignment="1">
      <alignment vertical="top"/>
    </xf>
    <xf numFmtId="0" fontId="6" fillId="0" borderId="18" xfId="0" applyFont="1" applyFill="1" applyBorder="1" applyAlignment="1">
      <alignment horizontal="left" wrapText="1"/>
    </xf>
    <xf numFmtId="43" fontId="22" fillId="0" borderId="10" xfId="2" applyFont="1" applyFill="1" applyBorder="1" applyAlignment="1">
      <alignment vertical="top"/>
    </xf>
    <xf numFmtId="164" fontId="22" fillId="0" borderId="10" xfId="1" applyFont="1" applyFill="1" applyBorder="1" applyAlignment="1">
      <alignment vertical="top"/>
    </xf>
    <xf numFmtId="0" fontId="35" fillId="3" borderId="11" xfId="0" applyFont="1" applyFill="1" applyBorder="1"/>
    <xf numFmtId="4" fontId="22" fillId="3" borderId="11" xfId="2" applyNumberFormat="1" applyFont="1" applyFill="1" applyBorder="1" applyAlignment="1">
      <alignment horizontal="right"/>
    </xf>
    <xf numFmtId="164" fontId="6" fillId="3" borderId="11" xfId="1" applyFont="1" applyFill="1" applyBorder="1"/>
    <xf numFmtId="164" fontId="22" fillId="3" borderId="11" xfId="1" applyFont="1" applyFill="1" applyBorder="1"/>
    <xf numFmtId="4" fontId="6" fillId="3" borderId="11" xfId="0" applyNumberFormat="1" applyFont="1" applyFill="1" applyBorder="1"/>
    <xf numFmtId="4" fontId="22" fillId="3" borderId="11" xfId="0" applyNumberFormat="1" applyFont="1" applyFill="1" applyBorder="1"/>
    <xf numFmtId="164" fontId="22" fillId="3" borderId="11" xfId="1" applyFont="1" applyFill="1" applyBorder="1" applyAlignment="1">
      <alignment horizontal="right"/>
    </xf>
    <xf numFmtId="164" fontId="6" fillId="3" borderId="11" xfId="1" applyFont="1" applyFill="1" applyBorder="1" applyAlignment="1">
      <alignment horizontal="right"/>
    </xf>
    <xf numFmtId="4" fontId="37" fillId="0" borderId="0" xfId="0" applyNumberFormat="1" applyFont="1" applyFill="1" applyBorder="1" applyAlignment="1"/>
    <xf numFmtId="2" fontId="20" fillId="0" borderId="0" xfId="0" applyNumberFormat="1" applyFont="1" applyFill="1" applyBorder="1" applyAlignment="1">
      <alignment textRotation="30"/>
    </xf>
    <xf numFmtId="0" fontId="44" fillId="0" borderId="0" xfId="0" applyFont="1" applyFill="1" applyBorder="1"/>
    <xf numFmtId="4" fontId="20" fillId="0" borderId="3" xfId="0" applyNumberFormat="1" applyFont="1" applyFill="1" applyBorder="1" applyAlignment="1">
      <alignment textRotation="45"/>
    </xf>
    <xf numFmtId="4" fontId="37" fillId="0" borderId="3" xfId="0" applyNumberFormat="1" applyFont="1" applyFill="1" applyBorder="1" applyAlignment="1">
      <alignment textRotation="45"/>
    </xf>
    <xf numFmtId="0" fontId="28" fillId="0" borderId="3" xfId="0" applyFont="1" applyFill="1" applyBorder="1" applyAlignment="1">
      <alignment textRotation="45"/>
    </xf>
    <xf numFmtId="0" fontId="20" fillId="0" borderId="3" xfId="0" applyFont="1" applyFill="1" applyBorder="1" applyAlignment="1">
      <alignment textRotation="45"/>
    </xf>
    <xf numFmtId="164" fontId="6" fillId="0" borderId="18" xfId="1" applyFont="1" applyFill="1" applyBorder="1" applyAlignment="1">
      <alignment horizontal="right"/>
    </xf>
    <xf numFmtId="164" fontId="22" fillId="0" borderId="18" xfId="1" applyFont="1" applyFill="1" applyBorder="1" applyAlignment="1">
      <alignment horizontal="right"/>
    </xf>
    <xf numFmtId="164" fontId="6" fillId="3" borderId="36" xfId="1" applyFont="1" applyFill="1" applyBorder="1"/>
    <xf numFmtId="164" fontId="6" fillId="0" borderId="0" xfId="1" applyFont="1" applyFill="1" applyBorder="1" applyAlignment="1">
      <alignment horizontal="right"/>
    </xf>
    <xf numFmtId="0" fontId="22" fillId="0" borderId="0" xfId="0" applyFont="1" applyFill="1" applyBorder="1"/>
    <xf numFmtId="0" fontId="6" fillId="0" borderId="18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right" wrapText="1"/>
    </xf>
    <xf numFmtId="164" fontId="6" fillId="0" borderId="18" xfId="1" applyFont="1" applyFill="1" applyBorder="1"/>
    <xf numFmtId="164" fontId="6" fillId="3" borderId="18" xfId="1" applyFont="1" applyFill="1" applyBorder="1"/>
    <xf numFmtId="164" fontId="6" fillId="0" borderId="36" xfId="1" applyFont="1" applyFill="1" applyBorder="1"/>
    <xf numFmtId="164" fontId="6" fillId="3" borderId="10" xfId="1" applyFont="1" applyFill="1" applyBorder="1"/>
    <xf numFmtId="164" fontId="6" fillId="3" borderId="12" xfId="1" applyFont="1" applyFill="1" applyBorder="1"/>
    <xf numFmtId="0" fontId="6" fillId="0" borderId="3" xfId="0" applyFont="1" applyFill="1" applyBorder="1" applyAlignment="1">
      <alignment horizontal="center"/>
    </xf>
    <xf numFmtId="164" fontId="20" fillId="0" borderId="3" xfId="1" applyFont="1" applyFill="1" applyBorder="1" applyAlignment="1"/>
    <xf numFmtId="164" fontId="37" fillId="0" borderId="3" xfId="1" applyFont="1" applyFill="1" applyBorder="1" applyAlignment="1"/>
    <xf numFmtId="4" fontId="37" fillId="0" borderId="3" xfId="0" applyNumberFormat="1" applyFont="1" applyFill="1" applyBorder="1" applyAlignment="1"/>
    <xf numFmtId="0" fontId="31" fillId="0" borderId="3" xfId="2" applyNumberFormat="1" applyFont="1" applyFill="1" applyBorder="1"/>
    <xf numFmtId="0" fontId="4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/>
    </xf>
    <xf numFmtId="4" fontId="7" fillId="0" borderId="2" xfId="0" applyNumberFormat="1" applyFont="1" applyBorder="1" applyAlignment="1">
      <alignment horizontal="center" textRotation="90"/>
    </xf>
    <xf numFmtId="4" fontId="7" fillId="0" borderId="3" xfId="0" applyNumberFormat="1" applyFont="1" applyBorder="1" applyAlignment="1">
      <alignment horizontal="center" textRotation="90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4" fontId="4" fillId="0" borderId="0" xfId="0" applyNumberFormat="1" applyFont="1" applyAlignment="1">
      <alignment horizontal="center" textRotation="90"/>
    </xf>
    <xf numFmtId="4" fontId="7" fillId="0" borderId="0" xfId="0" applyNumberFormat="1" applyFont="1" applyAlignment="1">
      <alignment horizontal="center" textRotation="90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left"/>
    </xf>
    <xf numFmtId="0" fontId="34" fillId="0" borderId="11" xfId="0" applyFont="1" applyFill="1" applyBorder="1" applyAlignment="1">
      <alignment horizontal="left"/>
    </xf>
    <xf numFmtId="166" fontId="6" fillId="0" borderId="18" xfId="4" applyNumberFormat="1" applyFont="1" applyFill="1" applyBorder="1" applyAlignment="1">
      <alignment horizontal="center"/>
    </xf>
    <xf numFmtId="166" fontId="6" fillId="0" borderId="16" xfId="4" applyNumberFormat="1" applyFont="1" applyFill="1" applyBorder="1" applyAlignment="1">
      <alignment horizontal="center"/>
    </xf>
    <xf numFmtId="166" fontId="6" fillId="0" borderId="19" xfId="4" applyNumberFormat="1" applyFont="1" applyFill="1" applyBorder="1" applyAlignment="1">
      <alignment horizontal="center"/>
    </xf>
    <xf numFmtId="166" fontId="6" fillId="0" borderId="17" xfId="4" applyNumberFormat="1" applyFont="1" applyFill="1" applyBorder="1" applyAlignment="1">
      <alignment horizontal="center"/>
    </xf>
    <xf numFmtId="0" fontId="34" fillId="0" borderId="34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0" fontId="34" fillId="0" borderId="35" xfId="0" applyFont="1" applyFill="1" applyBorder="1" applyAlignment="1">
      <alignment horizontal="center"/>
    </xf>
    <xf numFmtId="0" fontId="38" fillId="0" borderId="0" xfId="0" applyFont="1" applyFill="1" applyAlignment="1">
      <alignment horizontal="left"/>
    </xf>
    <xf numFmtId="165" fontId="11" fillId="0" borderId="10" xfId="0" applyNumberFormat="1" applyFont="1" applyFill="1" applyBorder="1" applyAlignment="1">
      <alignment horizontal="left"/>
    </xf>
    <xf numFmtId="165" fontId="11" fillId="0" borderId="16" xfId="0" applyNumberFormat="1" applyFont="1" applyFill="1" applyBorder="1" applyAlignment="1">
      <alignment horizontal="left"/>
    </xf>
    <xf numFmtId="165" fontId="11" fillId="0" borderId="17" xfId="0" applyNumberFormat="1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left"/>
    </xf>
    <xf numFmtId="0" fontId="43" fillId="0" borderId="39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0" fillId="0" borderId="0" xfId="0" applyFont="1" applyFill="1" applyBorder="1"/>
    <xf numFmtId="4" fontId="37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20" fillId="0" borderId="0" xfId="0" applyFont="1" applyFill="1" applyBorder="1" applyAlignment="1">
      <alignment horizontal="center"/>
    </xf>
    <xf numFmtId="164" fontId="46" fillId="0" borderId="16" xfId="1" applyFont="1" applyFill="1" applyBorder="1" applyAlignment="1">
      <alignment horizontal="center"/>
    </xf>
    <xf numFmtId="164" fontId="46" fillId="0" borderId="10" xfId="1" applyFont="1" applyFill="1" applyBorder="1" applyAlignment="1">
      <alignment horizontal="center"/>
    </xf>
    <xf numFmtId="164" fontId="46" fillId="0" borderId="17" xfId="1" applyFont="1" applyFill="1" applyBorder="1" applyAlignment="1">
      <alignment horizontal="center"/>
    </xf>
    <xf numFmtId="0" fontId="37" fillId="0" borderId="13" xfId="0" applyFont="1" applyFill="1" applyBorder="1" applyAlignment="1">
      <alignment horizontal="center"/>
    </xf>
    <xf numFmtId="164" fontId="20" fillId="0" borderId="0" xfId="1" applyFont="1" applyFill="1" applyBorder="1" applyAlignment="1">
      <alignment horizontal="left"/>
    </xf>
    <xf numFmtId="164" fontId="3" fillId="0" borderId="13" xfId="1" applyFont="1" applyFill="1" applyBorder="1" applyAlignment="1">
      <alignment horizontal="center"/>
    </xf>
    <xf numFmtId="164" fontId="3" fillId="0" borderId="10" xfId="1" applyFont="1" applyFill="1" applyBorder="1" applyAlignment="1">
      <alignment horizontal="center"/>
    </xf>
    <xf numFmtId="164" fontId="3" fillId="0" borderId="16" xfId="1" applyFont="1" applyFill="1" applyBorder="1" applyAlignment="1">
      <alignment horizontal="center"/>
    </xf>
    <xf numFmtId="164" fontId="3" fillId="0" borderId="17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0" fillId="0" borderId="3" xfId="0" applyFont="1" applyFill="1" applyBorder="1"/>
    <xf numFmtId="0" fontId="20" fillId="0" borderId="10" xfId="0" applyFont="1" applyFill="1" applyBorder="1"/>
    <xf numFmtId="0" fontId="20" fillId="0" borderId="16" xfId="0" applyFont="1" applyFill="1" applyBorder="1"/>
    <xf numFmtId="0" fontId="20" fillId="0" borderId="17" xfId="0" applyFont="1" applyFill="1" applyBorder="1"/>
    <xf numFmtId="0" fontId="20" fillId="0" borderId="10" xfId="0" applyFont="1" applyFill="1" applyBorder="1" applyAlignment="1">
      <alignment horizontal="left"/>
    </xf>
    <xf numFmtId="0" fontId="20" fillId="0" borderId="16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55" fillId="0" borderId="10" xfId="0" applyFont="1" applyFill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Normal" xfId="0" builtinId="0"/>
  </cellStyles>
  <dxfs count="0"/>
  <tableStyles count="0" defaultTableStyle="TableStyleMedium9" defaultPivotStyle="PivotStyleLight16"/>
  <colors>
    <mruColors>
      <color rgb="FFF79646"/>
      <color rgb="FFF796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calcChain" Target="calcChain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workbookViewId="0">
      <selection activeCell="A21" sqref="A21:E21"/>
    </sheetView>
  </sheetViews>
  <sheetFormatPr defaultRowHeight="22.5" x14ac:dyDescent="0.25"/>
  <cols>
    <col min="1" max="1" width="10.625" style="1" bestFit="1" customWidth="1"/>
    <col min="2" max="2" width="11.02734375" style="1" bestFit="1" customWidth="1"/>
    <col min="3" max="3" width="79.09765625" style="1" bestFit="1" customWidth="1"/>
    <col min="4" max="4" width="21.25390625" style="1" bestFit="1" customWidth="1"/>
    <col min="5" max="5" width="23.9453125" style="1" bestFit="1" customWidth="1"/>
    <col min="6" max="6" width="20.71484375" style="1" bestFit="1" customWidth="1"/>
  </cols>
  <sheetData>
    <row r="1" spans="1:6" x14ac:dyDescent="0.25">
      <c r="A1" s="657" t="s">
        <v>530</v>
      </c>
      <c r="B1" s="657"/>
      <c r="C1" s="657"/>
      <c r="D1" s="657"/>
      <c r="E1" s="657"/>
    </row>
    <row r="2" spans="1:6" x14ac:dyDescent="0.25">
      <c r="A2" s="2"/>
      <c r="B2" s="2"/>
      <c r="C2" s="2"/>
      <c r="D2" s="2"/>
      <c r="E2" s="2"/>
    </row>
    <row r="3" spans="1:6" ht="15" x14ac:dyDescent="0.2">
      <c r="A3" s="658" t="s">
        <v>526</v>
      </c>
      <c r="B3" s="659"/>
      <c r="C3" s="659"/>
      <c r="D3" s="658"/>
      <c r="E3" s="658"/>
      <c r="F3" s="298"/>
    </row>
    <row r="4" spans="1:6" ht="15" x14ac:dyDescent="0.2">
      <c r="A4" s="533" t="s">
        <v>0</v>
      </c>
      <c r="B4" s="535" t="s">
        <v>1</v>
      </c>
      <c r="C4" s="535" t="s">
        <v>2</v>
      </c>
      <c r="D4" s="534" t="s">
        <v>3</v>
      </c>
      <c r="E4" s="3" t="s">
        <v>4</v>
      </c>
      <c r="F4" s="4"/>
    </row>
    <row r="5" spans="1:6" ht="15" x14ac:dyDescent="0.2">
      <c r="A5" s="340" t="s">
        <v>5</v>
      </c>
      <c r="B5" s="536" t="s">
        <v>369</v>
      </c>
      <c r="C5" s="335" t="s">
        <v>383</v>
      </c>
      <c r="D5" s="298">
        <v>5620992173130.2686</v>
      </c>
      <c r="E5" s="5">
        <v>79.163803530151412</v>
      </c>
      <c r="F5" s="6"/>
    </row>
    <row r="6" spans="1:6" ht="15" x14ac:dyDescent="0.2">
      <c r="A6" s="340" t="s">
        <v>6</v>
      </c>
      <c r="B6" s="536" t="s">
        <v>370</v>
      </c>
      <c r="C6" s="335" t="s">
        <v>384</v>
      </c>
      <c r="D6" s="298">
        <v>655943466672</v>
      </c>
      <c r="E6" s="5">
        <v>9.2380451925787082</v>
      </c>
      <c r="F6" s="6"/>
    </row>
    <row r="7" spans="1:6" ht="15" x14ac:dyDescent="0.2">
      <c r="A7" s="340" t="s">
        <v>7</v>
      </c>
      <c r="B7" s="536" t="s">
        <v>371</v>
      </c>
      <c r="C7" s="335" t="s">
        <v>248</v>
      </c>
      <c r="D7" s="298">
        <v>208393583220.42401</v>
      </c>
      <c r="E7" s="5">
        <v>2.9349318004509475</v>
      </c>
      <c r="F7" s="6"/>
    </row>
    <row r="8" spans="1:6" ht="15" x14ac:dyDescent="0.2">
      <c r="A8" s="340" t="s">
        <v>8</v>
      </c>
      <c r="B8" s="536" t="s">
        <v>372</v>
      </c>
      <c r="C8" s="335" t="s">
        <v>252</v>
      </c>
      <c r="D8" s="298">
        <v>93702502312.080002</v>
      </c>
      <c r="E8" s="5">
        <v>1.3196685309003273</v>
      </c>
      <c r="F8" s="6"/>
    </row>
    <row r="9" spans="1:6" ht="15" x14ac:dyDescent="0.2">
      <c r="A9" s="340" t="s">
        <v>9</v>
      </c>
      <c r="B9" s="536" t="s">
        <v>373</v>
      </c>
      <c r="C9" s="335" t="s">
        <v>251</v>
      </c>
      <c r="D9" s="298">
        <v>89929400000</v>
      </c>
      <c r="E9" s="5">
        <v>1.266529668412582</v>
      </c>
      <c r="F9" s="6"/>
    </row>
    <row r="10" spans="1:6" ht="15" x14ac:dyDescent="0.2">
      <c r="A10" s="340" t="s">
        <v>10</v>
      </c>
      <c r="B10" s="536" t="s">
        <v>374</v>
      </c>
      <c r="C10" s="335" t="s">
        <v>385</v>
      </c>
      <c r="D10" s="298">
        <v>72587222940.820007</v>
      </c>
      <c r="E10" s="5">
        <v>1.0222893892567606</v>
      </c>
      <c r="F10" s="6"/>
    </row>
    <row r="11" spans="1:6" ht="15" x14ac:dyDescent="0.2">
      <c r="A11" s="340" t="s">
        <v>11</v>
      </c>
      <c r="B11" s="536" t="s">
        <v>375</v>
      </c>
      <c r="C11" s="335" t="s">
        <v>386</v>
      </c>
      <c r="D11" s="298">
        <v>56446411407.339996</v>
      </c>
      <c r="E11" s="5">
        <v>0.79496866122556709</v>
      </c>
      <c r="F11" s="6"/>
    </row>
    <row r="12" spans="1:6" ht="15" x14ac:dyDescent="0.2">
      <c r="A12" s="340" t="s">
        <v>12</v>
      </c>
      <c r="B12" s="536" t="s">
        <v>376</v>
      </c>
      <c r="C12" s="335" t="s">
        <v>387</v>
      </c>
      <c r="D12" s="298">
        <v>24641752968.799999</v>
      </c>
      <c r="E12" s="5">
        <v>0.34704458404792005</v>
      </c>
      <c r="F12" s="6"/>
    </row>
    <row r="13" spans="1:6" ht="15" x14ac:dyDescent="0.2">
      <c r="A13" s="340" t="s">
        <v>13</v>
      </c>
      <c r="B13" s="536" t="s">
        <v>377</v>
      </c>
      <c r="C13" s="335" t="s">
        <v>388</v>
      </c>
      <c r="D13" s="298">
        <v>15928090943</v>
      </c>
      <c r="E13" s="5">
        <v>0.22432485639271743</v>
      </c>
      <c r="F13" s="6"/>
    </row>
    <row r="14" spans="1:6" ht="15" x14ac:dyDescent="0.2">
      <c r="A14" s="340" t="s">
        <v>14</v>
      </c>
      <c r="B14" s="536" t="s">
        <v>378</v>
      </c>
      <c r="C14" s="335" t="s">
        <v>389</v>
      </c>
      <c r="D14" s="298">
        <v>15362331503.504</v>
      </c>
      <c r="E14" s="5">
        <v>0.21635692693576389</v>
      </c>
      <c r="F14" s="6"/>
    </row>
    <row r="15" spans="1:6" ht="15" x14ac:dyDescent="0.2">
      <c r="A15" s="340" t="s">
        <v>15</v>
      </c>
      <c r="B15" s="536" t="s">
        <v>379</v>
      </c>
      <c r="C15" s="335" t="s">
        <v>390</v>
      </c>
      <c r="D15" s="298">
        <v>13205868414.690001</v>
      </c>
      <c r="E15" s="5">
        <v>0.18598616408379814</v>
      </c>
      <c r="F15" s="6"/>
    </row>
    <row r="16" spans="1:6" ht="15" x14ac:dyDescent="0.2">
      <c r="A16" s="340" t="s">
        <v>16</v>
      </c>
      <c r="B16" s="536" t="s">
        <v>380</v>
      </c>
      <c r="C16" s="335" t="s">
        <v>391</v>
      </c>
      <c r="D16" s="298">
        <v>13192246198.521</v>
      </c>
      <c r="E16" s="5">
        <v>0.18579431424461798</v>
      </c>
      <c r="F16" s="6"/>
    </row>
    <row r="17" spans="1:6" ht="15" x14ac:dyDescent="0.2">
      <c r="A17" s="340" t="s">
        <v>17</v>
      </c>
      <c r="B17" s="536" t="s">
        <v>381</v>
      </c>
      <c r="C17" s="335" t="s">
        <v>392</v>
      </c>
      <c r="D17" s="298">
        <v>12710026031</v>
      </c>
      <c r="E17" s="5">
        <v>0.17900291845111516</v>
      </c>
      <c r="F17" s="6"/>
    </row>
    <row r="18" spans="1:6" ht="15" x14ac:dyDescent="0.2">
      <c r="A18" s="340" t="s">
        <v>18</v>
      </c>
      <c r="B18" s="536" t="s">
        <v>238</v>
      </c>
      <c r="C18" s="335" t="s">
        <v>393</v>
      </c>
      <c r="D18" s="298">
        <v>12417425248.77</v>
      </c>
      <c r="E18" s="5">
        <v>0.17488204617024791</v>
      </c>
      <c r="F18" s="6"/>
    </row>
    <row r="19" spans="1:6" ht="15" x14ac:dyDescent="0.2">
      <c r="A19" s="340" t="s">
        <v>19</v>
      </c>
      <c r="B19" s="536" t="s">
        <v>382</v>
      </c>
      <c r="C19" s="335" t="s">
        <v>254</v>
      </c>
      <c r="D19" s="298">
        <v>10819833959.23</v>
      </c>
      <c r="E19" s="5">
        <v>0.15238221000765895</v>
      </c>
      <c r="F19" s="6"/>
    </row>
    <row r="20" spans="1:6" ht="15" x14ac:dyDescent="0.2">
      <c r="A20" s="7"/>
      <c r="B20" s="8"/>
      <c r="C20" s="9"/>
      <c r="D20" s="9"/>
      <c r="E20" s="6"/>
      <c r="F20" s="6"/>
    </row>
    <row r="21" spans="1:6" x14ac:dyDescent="0.25">
      <c r="A21" s="660" t="s">
        <v>302</v>
      </c>
      <c r="B21" s="660"/>
      <c r="C21" s="660"/>
      <c r="D21" s="660"/>
      <c r="E21" s="660"/>
    </row>
    <row r="22" spans="1:6" ht="15" x14ac:dyDescent="0.2">
      <c r="A22" s="10" t="s">
        <v>0</v>
      </c>
      <c r="B22" s="10" t="s">
        <v>1</v>
      </c>
      <c r="C22" s="10" t="s">
        <v>2</v>
      </c>
      <c r="D22" s="10" t="s">
        <v>3</v>
      </c>
      <c r="E22" s="11" t="s">
        <v>20</v>
      </c>
      <c r="F22" s="299"/>
    </row>
    <row r="23" spans="1:6" ht="15" x14ac:dyDescent="0.2">
      <c r="A23" s="339" t="s">
        <v>5</v>
      </c>
      <c r="B23" s="536" t="s">
        <v>342</v>
      </c>
      <c r="C23" s="335" t="s">
        <v>357</v>
      </c>
      <c r="D23" s="378">
        <v>1506867712438.4441</v>
      </c>
      <c r="E23" s="336">
        <v>25.536556231488699</v>
      </c>
      <c r="F23" s="6"/>
    </row>
    <row r="24" spans="1:6" ht="15" x14ac:dyDescent="0.2">
      <c r="A24" s="340" t="s">
        <v>6</v>
      </c>
      <c r="B24" s="536" t="s">
        <v>343</v>
      </c>
      <c r="C24" s="335" t="s">
        <v>358</v>
      </c>
      <c r="D24" s="378">
        <v>292562818429.39502</v>
      </c>
      <c r="E24" s="336">
        <v>4.9579978404177663</v>
      </c>
      <c r="F24" s="6"/>
    </row>
    <row r="25" spans="1:6" ht="15" x14ac:dyDescent="0.2">
      <c r="A25" s="340" t="s">
        <v>7</v>
      </c>
      <c r="B25" s="536" t="s">
        <v>344</v>
      </c>
      <c r="C25" s="335" t="s">
        <v>219</v>
      </c>
      <c r="D25" s="378">
        <v>258309993037</v>
      </c>
      <c r="E25" s="336">
        <v>4.3775227300281463</v>
      </c>
      <c r="F25" s="6"/>
    </row>
    <row r="26" spans="1:6" ht="15" x14ac:dyDescent="0.2">
      <c r="A26" s="340" t="s">
        <v>8</v>
      </c>
      <c r="B26" s="536" t="s">
        <v>345</v>
      </c>
      <c r="C26" s="335" t="s">
        <v>221</v>
      </c>
      <c r="D26" s="378">
        <v>81556495035</v>
      </c>
      <c r="E26" s="336">
        <v>1.382120012468901</v>
      </c>
      <c r="F26" s="6"/>
    </row>
    <row r="27" spans="1:6" ht="15" x14ac:dyDescent="0.2">
      <c r="A27" s="340" t="s">
        <v>9</v>
      </c>
      <c r="B27" s="536" t="s">
        <v>346</v>
      </c>
      <c r="C27" s="335" t="s">
        <v>359</v>
      </c>
      <c r="D27" s="378">
        <v>74601820345</v>
      </c>
      <c r="E27" s="336">
        <v>1.2642606676658308</v>
      </c>
      <c r="F27" s="6"/>
    </row>
    <row r="28" spans="1:6" ht="15" x14ac:dyDescent="0.2">
      <c r="A28" s="340" t="s">
        <v>10</v>
      </c>
      <c r="B28" s="536" t="s">
        <v>347</v>
      </c>
      <c r="C28" s="335" t="s">
        <v>360</v>
      </c>
      <c r="D28" s="378">
        <v>74593560810</v>
      </c>
      <c r="E28" s="336">
        <v>1.2641206951398869</v>
      </c>
      <c r="F28" s="6"/>
    </row>
    <row r="29" spans="1:6" ht="15" x14ac:dyDescent="0.2">
      <c r="A29" s="340" t="s">
        <v>11</v>
      </c>
      <c r="B29" s="536" t="s">
        <v>348</v>
      </c>
      <c r="C29" s="335" t="s">
        <v>220</v>
      </c>
      <c r="D29" s="378">
        <v>72321206940</v>
      </c>
      <c r="E29" s="336">
        <v>1.225611613088355</v>
      </c>
      <c r="F29" s="6"/>
    </row>
    <row r="30" spans="1:6" ht="15" x14ac:dyDescent="0.2">
      <c r="A30" s="340" t="s">
        <v>12</v>
      </c>
      <c r="B30" s="536" t="s">
        <v>349</v>
      </c>
      <c r="C30" s="335" t="s">
        <v>361</v>
      </c>
      <c r="D30" s="378">
        <v>70823180585</v>
      </c>
      <c r="E30" s="336">
        <v>1.200224889399913</v>
      </c>
      <c r="F30" s="6"/>
    </row>
    <row r="31" spans="1:6" ht="15" x14ac:dyDescent="0.2">
      <c r="A31" s="340" t="s">
        <v>13</v>
      </c>
      <c r="B31" s="536" t="s">
        <v>350</v>
      </c>
      <c r="C31" s="335" t="s">
        <v>362</v>
      </c>
      <c r="D31" s="378">
        <v>68689991946</v>
      </c>
      <c r="E31" s="336">
        <v>1.1640742099590184</v>
      </c>
      <c r="F31" s="6"/>
    </row>
    <row r="32" spans="1:6" ht="15" x14ac:dyDescent="0.2">
      <c r="A32" s="340" t="s">
        <v>14</v>
      </c>
      <c r="B32" s="536" t="s">
        <v>351</v>
      </c>
      <c r="C32" s="335" t="s">
        <v>363</v>
      </c>
      <c r="D32" s="378">
        <v>63007699359</v>
      </c>
      <c r="E32" s="336">
        <v>1.0677776452546865</v>
      </c>
      <c r="F32" s="6"/>
    </row>
    <row r="33" spans="1:6" ht="15" x14ac:dyDescent="0.2">
      <c r="A33" s="340" t="s">
        <v>15</v>
      </c>
      <c r="B33" s="536" t="s">
        <v>352</v>
      </c>
      <c r="C33" s="335" t="s">
        <v>364</v>
      </c>
      <c r="D33" s="378">
        <v>53394496922</v>
      </c>
      <c r="E33" s="336">
        <v>0.90486481450600675</v>
      </c>
      <c r="F33" s="6"/>
    </row>
    <row r="34" spans="1:6" ht="15" x14ac:dyDescent="0.2">
      <c r="A34" s="340" t="s">
        <v>16</v>
      </c>
      <c r="B34" s="536" t="s">
        <v>353</v>
      </c>
      <c r="C34" s="335" t="s">
        <v>365</v>
      </c>
      <c r="D34" s="378">
        <v>48840847023</v>
      </c>
      <c r="E34" s="336">
        <v>0.82769510959796788</v>
      </c>
      <c r="F34" s="6"/>
    </row>
    <row r="35" spans="1:6" ht="15" x14ac:dyDescent="0.2">
      <c r="A35" s="340" t="s">
        <v>17</v>
      </c>
      <c r="B35" s="536" t="s">
        <v>354</v>
      </c>
      <c r="C35" s="335" t="s">
        <v>366</v>
      </c>
      <c r="D35" s="378">
        <v>46161005595</v>
      </c>
      <c r="E35" s="336">
        <v>0.78228042538069587</v>
      </c>
      <c r="F35" s="6"/>
    </row>
    <row r="36" spans="1:6" ht="15" x14ac:dyDescent="0.2">
      <c r="A36" s="340" t="s">
        <v>18</v>
      </c>
      <c r="B36" s="536" t="s">
        <v>355</v>
      </c>
      <c r="C36" s="335" t="s">
        <v>367</v>
      </c>
      <c r="D36" s="378">
        <v>45813416034</v>
      </c>
      <c r="E36" s="336">
        <v>0.77638990141718789</v>
      </c>
      <c r="F36" s="6"/>
    </row>
    <row r="37" spans="1:6" ht="15" x14ac:dyDescent="0.2">
      <c r="A37" s="340" t="s">
        <v>19</v>
      </c>
      <c r="B37" s="536" t="s">
        <v>356</v>
      </c>
      <c r="C37" s="335" t="s">
        <v>368</v>
      </c>
      <c r="D37" s="378">
        <v>39657289703</v>
      </c>
      <c r="E37" s="336">
        <v>0.67206338030185042</v>
      </c>
      <c r="F37" s="6"/>
    </row>
    <row r="38" spans="1:6" x14ac:dyDescent="0.25">
      <c r="B38" s="8"/>
      <c r="C38" s="9"/>
      <c r="D38" s="6"/>
      <c r="E38" s="6"/>
    </row>
    <row r="39" spans="1:6" x14ac:dyDescent="0.25">
      <c r="B39" s="8"/>
      <c r="C39" s="9"/>
      <c r="D39" s="6"/>
    </row>
    <row r="40" spans="1:6" x14ac:dyDescent="0.25">
      <c r="B40" s="8"/>
      <c r="C40" s="9"/>
      <c r="D40" s="6"/>
    </row>
    <row r="41" spans="1:6" x14ac:dyDescent="0.25">
      <c r="B41" s="8"/>
      <c r="C41" s="9"/>
      <c r="D41" s="6"/>
    </row>
  </sheetData>
  <mergeCells count="3">
    <mergeCell ref="A1:E1"/>
    <mergeCell ref="A3:E3"/>
    <mergeCell ref="A21:E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71"/>
  <sheetViews>
    <sheetView workbookViewId="0">
      <selection activeCell="B4" sqref="B4:J66"/>
    </sheetView>
  </sheetViews>
  <sheetFormatPr defaultRowHeight="15" x14ac:dyDescent="0.2"/>
  <cols>
    <col min="1" max="1" width="53.26953125" style="163" bestFit="1" customWidth="1"/>
    <col min="2" max="4" width="19.37109375" style="163" customWidth="1"/>
    <col min="5" max="5" width="19.37109375" style="163" bestFit="1" customWidth="1"/>
    <col min="6" max="6" width="20.984375" style="163" bestFit="1" customWidth="1"/>
    <col min="7" max="9" width="20.17578125" style="163" bestFit="1" customWidth="1"/>
    <col min="10" max="10" width="20.17578125" style="518" customWidth="1"/>
    <col min="11" max="11" width="27.44140625" style="163" bestFit="1" customWidth="1"/>
  </cols>
  <sheetData>
    <row r="2" spans="1:11" ht="18" x14ac:dyDescent="0.2">
      <c r="A2" s="682" t="s">
        <v>323</v>
      </c>
      <c r="B2" s="683"/>
      <c r="C2" s="683"/>
      <c r="D2" s="683"/>
      <c r="E2" s="683"/>
      <c r="F2" s="683"/>
      <c r="G2" s="683"/>
      <c r="H2" s="683"/>
      <c r="I2" s="684"/>
      <c r="J2" s="517"/>
    </row>
    <row r="3" spans="1:11" ht="18" x14ac:dyDescent="0.2">
      <c r="A3" s="164"/>
      <c r="B3" s="165" t="s">
        <v>56</v>
      </c>
      <c r="C3" s="165">
        <v>2019</v>
      </c>
      <c r="D3" s="165">
        <v>2020</v>
      </c>
      <c r="E3" s="165" t="s">
        <v>59</v>
      </c>
      <c r="F3" s="165" t="s">
        <v>314</v>
      </c>
      <c r="G3" s="165" t="s">
        <v>315</v>
      </c>
      <c r="H3" s="165" t="s">
        <v>316</v>
      </c>
      <c r="I3" s="165" t="s">
        <v>317</v>
      </c>
      <c r="J3" s="165" t="s">
        <v>318</v>
      </c>
      <c r="K3" s="119"/>
    </row>
    <row r="4" spans="1:11" ht="18" x14ac:dyDescent="0.2">
      <c r="A4" s="166" t="s">
        <v>125</v>
      </c>
      <c r="B4" s="164"/>
      <c r="C4" s="164"/>
      <c r="D4" s="164"/>
      <c r="E4" s="164"/>
      <c r="F4" s="167"/>
      <c r="G4" s="167"/>
      <c r="H4" s="167"/>
      <c r="I4" s="516"/>
      <c r="J4" s="167"/>
      <c r="K4" s="119"/>
    </row>
    <row r="5" spans="1:11" s="39" customFormat="1" ht="18" x14ac:dyDescent="0.2">
      <c r="A5" s="168" t="s">
        <v>126</v>
      </c>
      <c r="B5" s="579">
        <v>1399980.4783888799</v>
      </c>
      <c r="C5" s="579">
        <v>1649046.49240608</v>
      </c>
      <c r="D5" s="579">
        <v>1804392.195325</v>
      </c>
      <c r="E5" s="580">
        <v>2924630.3780860002</v>
      </c>
      <c r="F5" s="579">
        <v>313705.30119176704</v>
      </c>
      <c r="G5" s="579">
        <v>389600.86175784003</v>
      </c>
      <c r="H5" s="579">
        <v>419051.42491</v>
      </c>
      <c r="I5" s="581">
        <v>599893.640228</v>
      </c>
      <c r="J5" s="582">
        <v>674157.92880700005</v>
      </c>
      <c r="K5" s="119"/>
    </row>
    <row r="6" spans="1:11" ht="18" x14ac:dyDescent="0.2">
      <c r="A6" s="166" t="s">
        <v>127</v>
      </c>
      <c r="B6" s="583">
        <v>730727.01079301292</v>
      </c>
      <c r="C6" s="583">
        <v>811073.16180319898</v>
      </c>
      <c r="D6" s="583">
        <v>928368.67643400002</v>
      </c>
      <c r="E6" s="584">
        <v>1562424.9712650001</v>
      </c>
      <c r="F6" s="583">
        <v>157674.757516646</v>
      </c>
      <c r="G6" s="583">
        <v>196962.16614627</v>
      </c>
      <c r="H6" s="583">
        <v>218170.19666799999</v>
      </c>
      <c r="I6" s="585">
        <v>299830.32177099999</v>
      </c>
      <c r="J6" s="586">
        <v>364365.70589400001</v>
      </c>
      <c r="K6" s="119"/>
    </row>
    <row r="7" spans="1:11" ht="18" x14ac:dyDescent="0.2">
      <c r="A7" s="164" t="s">
        <v>128</v>
      </c>
      <c r="B7" s="587">
        <v>432201.21064399998</v>
      </c>
      <c r="C7" s="587">
        <v>471255.93787800003</v>
      </c>
      <c r="D7" s="587">
        <v>590206.12805599999</v>
      </c>
      <c r="E7" s="588">
        <v>1095732.82843</v>
      </c>
      <c r="F7" s="587">
        <v>91282.280501000001</v>
      </c>
      <c r="G7" s="587">
        <v>109817.160233</v>
      </c>
      <c r="H7" s="587">
        <v>135125.66610199999</v>
      </c>
      <c r="I7" s="589">
        <v>201052.729914</v>
      </c>
      <c r="J7" s="590">
        <v>263115.59727999999</v>
      </c>
      <c r="K7" s="119"/>
    </row>
    <row r="8" spans="1:11" ht="18" x14ac:dyDescent="0.2">
      <c r="A8" s="164" t="s">
        <v>129</v>
      </c>
      <c r="B8" s="587">
        <v>298525.800149013</v>
      </c>
      <c r="C8" s="587">
        <v>339817.22392519895</v>
      </c>
      <c r="D8" s="587">
        <v>338162.54837799998</v>
      </c>
      <c r="E8" s="588">
        <v>466692.14283500001</v>
      </c>
      <c r="F8" s="587">
        <v>66392.477015646</v>
      </c>
      <c r="G8" s="587">
        <v>87145.005913269997</v>
      </c>
      <c r="H8" s="587">
        <v>83044.530566000001</v>
      </c>
      <c r="I8" s="589">
        <v>98777.591857000007</v>
      </c>
      <c r="J8" s="590">
        <v>101250.108614</v>
      </c>
      <c r="K8" s="428"/>
    </row>
    <row r="9" spans="1:11" ht="18" x14ac:dyDescent="0.2">
      <c r="A9" s="166" t="s">
        <v>130</v>
      </c>
      <c r="B9" s="583">
        <v>669253.46759586595</v>
      </c>
      <c r="C9" s="583">
        <v>837973.33060288196</v>
      </c>
      <c r="D9" s="583">
        <v>876023.51889099996</v>
      </c>
      <c r="E9" s="584">
        <v>1362205.4068209999</v>
      </c>
      <c r="F9" s="583">
        <v>156030.54367512101</v>
      </c>
      <c r="G9" s="583">
        <v>192638.69561157</v>
      </c>
      <c r="H9" s="583">
        <v>200881.22824200001</v>
      </c>
      <c r="I9" s="585">
        <v>300063.31845700002</v>
      </c>
      <c r="J9" s="586">
        <v>309792.22291300003</v>
      </c>
      <c r="K9" s="429"/>
    </row>
    <row r="10" spans="1:11" ht="18" x14ac:dyDescent="0.2">
      <c r="A10" s="164" t="s">
        <v>131</v>
      </c>
      <c r="B10" s="587">
        <v>309685.91655445698</v>
      </c>
      <c r="C10" s="587">
        <v>393266.29945258005</v>
      </c>
      <c r="D10" s="587">
        <v>495940.67747699999</v>
      </c>
      <c r="E10" s="588">
        <v>827736.70838099997</v>
      </c>
      <c r="F10" s="587">
        <v>76428.882403184994</v>
      </c>
      <c r="G10" s="587">
        <v>82290.670900779995</v>
      </c>
      <c r="H10" s="587">
        <v>117768.876219</v>
      </c>
      <c r="I10" s="589">
        <v>149464.034209</v>
      </c>
      <c r="J10" s="590">
        <v>186297.54467500001</v>
      </c>
      <c r="K10" s="429"/>
    </row>
    <row r="11" spans="1:11" ht="18" x14ac:dyDescent="0.2">
      <c r="A11" s="164" t="s">
        <v>132</v>
      </c>
      <c r="B11" s="587">
        <v>359567.55104140902</v>
      </c>
      <c r="C11" s="587">
        <v>444707.03115030198</v>
      </c>
      <c r="D11" s="587">
        <v>380082.84141400002</v>
      </c>
      <c r="E11" s="588">
        <v>534468.69843999995</v>
      </c>
      <c r="F11" s="587">
        <v>79601.661271935998</v>
      </c>
      <c r="G11" s="587">
        <v>110348.02471078999</v>
      </c>
      <c r="H11" s="587">
        <v>83112.352022999999</v>
      </c>
      <c r="I11" s="589">
        <v>150599.28424800001</v>
      </c>
      <c r="J11" s="590">
        <v>123494.67823799999</v>
      </c>
      <c r="K11" s="429"/>
    </row>
    <row r="12" spans="1:11" s="39" customFormat="1" ht="18" x14ac:dyDescent="0.2">
      <c r="A12" s="168" t="s">
        <v>133</v>
      </c>
      <c r="B12" s="579">
        <v>2524070.1737249102</v>
      </c>
      <c r="C12" s="579">
        <v>3957602.19514722</v>
      </c>
      <c r="D12" s="579">
        <v>3090815.9017960001</v>
      </c>
      <c r="E12" s="580">
        <v>4383181.2718500001</v>
      </c>
      <c r="F12" s="579">
        <v>544588.880718995</v>
      </c>
      <c r="G12" s="579">
        <v>1252638.8690326898</v>
      </c>
      <c r="H12" s="579">
        <v>706664.06203100004</v>
      </c>
      <c r="I12" s="581">
        <v>808579.71208600001</v>
      </c>
      <c r="J12" s="582">
        <v>1268014.6217390001</v>
      </c>
      <c r="K12" s="429"/>
    </row>
    <row r="13" spans="1:11" ht="18" x14ac:dyDescent="0.2">
      <c r="A13" s="164" t="s">
        <v>134</v>
      </c>
      <c r="B13" s="587">
        <v>139324.49296158599</v>
      </c>
      <c r="C13" s="587">
        <v>200066.693553533</v>
      </c>
      <c r="D13" s="587">
        <v>145411.339267</v>
      </c>
      <c r="E13" s="588">
        <v>169476.502557</v>
      </c>
      <c r="F13" s="587">
        <v>35230.406149843999</v>
      </c>
      <c r="G13" s="587">
        <v>50981.516465239998</v>
      </c>
      <c r="H13" s="587">
        <v>33232.472279000001</v>
      </c>
      <c r="I13" s="589">
        <v>37891.836662000002</v>
      </c>
      <c r="J13" s="590">
        <v>64570.924851999996</v>
      </c>
      <c r="K13" s="429"/>
    </row>
    <row r="14" spans="1:11" ht="18" x14ac:dyDescent="0.2">
      <c r="A14" s="164" t="s">
        <v>135</v>
      </c>
      <c r="B14" s="587">
        <v>2384745.6807633303</v>
      </c>
      <c r="C14" s="587">
        <v>3757535.5015936899</v>
      </c>
      <c r="D14" s="587">
        <v>2945404.562529</v>
      </c>
      <c r="E14" s="588">
        <v>4213704.769293</v>
      </c>
      <c r="F14" s="587">
        <v>509358.474569151</v>
      </c>
      <c r="G14" s="587">
        <v>1201657.3525674499</v>
      </c>
      <c r="H14" s="587">
        <v>673431.58975200006</v>
      </c>
      <c r="I14" s="589">
        <v>770687.87542399997</v>
      </c>
      <c r="J14" s="590">
        <v>1203443.696887</v>
      </c>
      <c r="K14" s="429"/>
    </row>
    <row r="15" spans="1:11" s="39" customFormat="1" ht="18" x14ac:dyDescent="0.2">
      <c r="A15" s="168" t="s">
        <v>136</v>
      </c>
      <c r="B15" s="579">
        <v>3838500.1011596299</v>
      </c>
      <c r="C15" s="579">
        <v>2560923.7521258499</v>
      </c>
      <c r="D15" s="579">
        <v>2840382.5359359998</v>
      </c>
      <c r="E15" s="580">
        <v>6339830.9860799201</v>
      </c>
      <c r="F15" s="579">
        <v>1254847.9734808898</v>
      </c>
      <c r="G15" s="579">
        <v>333305.41932421003</v>
      </c>
      <c r="H15" s="579">
        <v>1148694.0054929999</v>
      </c>
      <c r="I15" s="581">
        <v>1671921.65601992</v>
      </c>
      <c r="J15" s="582">
        <v>1876742.664432839</v>
      </c>
      <c r="K15" s="428"/>
    </row>
    <row r="16" spans="1:11" ht="18" x14ac:dyDescent="0.2">
      <c r="A16" s="166" t="s">
        <v>256</v>
      </c>
      <c r="B16" s="587">
        <v>2316.8769969999998</v>
      </c>
      <c r="C16" s="587">
        <v>2216.1280820000002</v>
      </c>
      <c r="D16" s="587">
        <v>2374.458118</v>
      </c>
      <c r="E16" s="588">
        <v>8794.8234400000001</v>
      </c>
      <c r="F16" s="587">
        <v>6.4145899999999996</v>
      </c>
      <c r="G16" s="587">
        <v>1043.33572</v>
      </c>
      <c r="H16" s="587">
        <v>1165.042066</v>
      </c>
      <c r="I16" s="589">
        <v>2909.2083630000002</v>
      </c>
      <c r="J16" s="590">
        <v>3941.0340489999999</v>
      </c>
      <c r="K16" s="429"/>
    </row>
    <row r="17" spans="1:11" ht="18" x14ac:dyDescent="0.2">
      <c r="A17" s="166" t="s">
        <v>255</v>
      </c>
      <c r="B17" s="583">
        <v>3836183.2241626298</v>
      </c>
      <c r="C17" s="583">
        <v>2558707.6240438502</v>
      </c>
      <c r="D17" s="583">
        <v>2838008.0778180002</v>
      </c>
      <c r="E17" s="584">
        <v>6331036.1626399197</v>
      </c>
      <c r="F17" s="583">
        <v>1254841.5588908899</v>
      </c>
      <c r="G17" s="583">
        <v>332262.08360421</v>
      </c>
      <c r="H17" s="583">
        <v>1147528.963427</v>
      </c>
      <c r="I17" s="585">
        <v>1669012.4476569199</v>
      </c>
      <c r="J17" s="586">
        <v>1872801.6303838391</v>
      </c>
      <c r="K17" s="429"/>
    </row>
    <row r="18" spans="1:11" ht="18" x14ac:dyDescent="0.2">
      <c r="A18" s="164" t="s">
        <v>138</v>
      </c>
      <c r="B18" s="587">
        <v>2952549.7206516899</v>
      </c>
      <c r="C18" s="587">
        <v>1712737.5893405902</v>
      </c>
      <c r="D18" s="587">
        <v>2007581.431837</v>
      </c>
      <c r="E18" s="588">
        <v>4563500.4872779204</v>
      </c>
      <c r="F18" s="587">
        <v>1076826.5947836898</v>
      </c>
      <c r="G18" s="587">
        <v>0</v>
      </c>
      <c r="H18" s="587">
        <v>732018.02403099998</v>
      </c>
      <c r="I18" s="589">
        <v>1294609.29872092</v>
      </c>
      <c r="J18" s="590">
        <v>1872801.6303838391</v>
      </c>
      <c r="K18" s="428"/>
    </row>
    <row r="19" spans="1:11" ht="18" x14ac:dyDescent="0.2">
      <c r="A19" s="164" t="s">
        <v>139</v>
      </c>
      <c r="B19" s="587">
        <v>883633.50351093989</v>
      </c>
      <c r="C19" s="587">
        <v>845970.03470325901</v>
      </c>
      <c r="D19" s="587">
        <v>830426.64598100004</v>
      </c>
      <c r="E19" s="588">
        <v>1767535.675362</v>
      </c>
      <c r="F19" s="587">
        <v>178014.96410720001</v>
      </c>
      <c r="G19" s="587">
        <v>332262.08360421</v>
      </c>
      <c r="H19" s="587">
        <v>415510.939396</v>
      </c>
      <c r="I19" s="589">
        <v>374403.14893600001</v>
      </c>
      <c r="J19" s="591">
        <v>0</v>
      </c>
      <c r="K19" s="429"/>
    </row>
    <row r="20" spans="1:11" s="39" customFormat="1" ht="18" x14ac:dyDescent="0.2">
      <c r="A20" s="168" t="s">
        <v>140</v>
      </c>
      <c r="B20" s="579">
        <v>3741577.2668474303</v>
      </c>
      <c r="C20" s="579">
        <v>5259918.5409532804</v>
      </c>
      <c r="D20" s="579">
        <v>3012713.3876669998</v>
      </c>
      <c r="E20" s="580">
        <v>4222247.4893779997</v>
      </c>
      <c r="F20" s="579">
        <v>518890.51381288801</v>
      </c>
      <c r="G20" s="579">
        <v>1031842.3235093299</v>
      </c>
      <c r="H20" s="579">
        <v>777520.50462400005</v>
      </c>
      <c r="I20" s="581">
        <v>983378.54855499999</v>
      </c>
      <c r="J20" s="582">
        <v>1187365.9327080001</v>
      </c>
      <c r="K20" s="429"/>
    </row>
    <row r="21" spans="1:11" ht="18" x14ac:dyDescent="0.2">
      <c r="A21" s="164" t="s">
        <v>141</v>
      </c>
      <c r="B21" s="587">
        <v>3099709.0140565098</v>
      </c>
      <c r="C21" s="587">
        <v>4350407.5201456603</v>
      </c>
      <c r="D21" s="587">
        <v>2108212.8737650001</v>
      </c>
      <c r="E21" s="588">
        <v>2973028.728195</v>
      </c>
      <c r="F21" s="587">
        <v>369343.17206669203</v>
      </c>
      <c r="G21" s="587">
        <v>829453.23166843993</v>
      </c>
      <c r="H21" s="587">
        <v>536998.52330600005</v>
      </c>
      <c r="I21" s="589">
        <v>677691.373425</v>
      </c>
      <c r="J21" s="590">
        <v>735469.74986800004</v>
      </c>
      <c r="K21" s="429"/>
    </row>
    <row r="22" spans="1:11" ht="18" x14ac:dyDescent="0.2">
      <c r="A22" s="164" t="s">
        <v>142</v>
      </c>
      <c r="B22" s="587">
        <v>641868.252790923</v>
      </c>
      <c r="C22" s="587">
        <v>909511.02080761397</v>
      </c>
      <c r="D22" s="587">
        <v>904500.51390200004</v>
      </c>
      <c r="E22" s="588">
        <v>1249218.7611829999</v>
      </c>
      <c r="F22" s="587">
        <v>149547.34174619502</v>
      </c>
      <c r="G22" s="587">
        <v>202389.09184089</v>
      </c>
      <c r="H22" s="587">
        <v>240521.98131800001</v>
      </c>
      <c r="I22" s="589">
        <v>305687.17512999999</v>
      </c>
      <c r="J22" s="590">
        <v>451896.18284000002</v>
      </c>
      <c r="K22" s="429"/>
    </row>
    <row r="23" spans="1:11" s="39" customFormat="1" ht="18" x14ac:dyDescent="0.2">
      <c r="A23" s="168" t="s">
        <v>143</v>
      </c>
      <c r="B23" s="579">
        <v>1075026.1336775301</v>
      </c>
      <c r="C23" s="579">
        <v>2544461.29689945</v>
      </c>
      <c r="D23" s="579">
        <v>1217935.546819</v>
      </c>
      <c r="E23" s="580">
        <v>1676460.321154</v>
      </c>
      <c r="F23" s="579">
        <v>179521.29800099999</v>
      </c>
      <c r="G23" s="579">
        <v>493594.58195463999</v>
      </c>
      <c r="H23" s="579">
        <v>350084.84415100003</v>
      </c>
      <c r="I23" s="581">
        <v>349634.26756900002</v>
      </c>
      <c r="J23" s="582">
        <v>501987.87082999997</v>
      </c>
      <c r="K23" s="428"/>
    </row>
    <row r="24" spans="1:11" ht="18" x14ac:dyDescent="0.2">
      <c r="A24" s="166" t="s">
        <v>144</v>
      </c>
      <c r="B24" s="583">
        <v>371984.98625800002</v>
      </c>
      <c r="C24" s="583">
        <v>961982.30752550403</v>
      </c>
      <c r="D24" s="583">
        <v>546794.69482500001</v>
      </c>
      <c r="E24" s="584">
        <v>695400.63667699997</v>
      </c>
      <c r="F24" s="583">
        <v>48658.178612000003</v>
      </c>
      <c r="G24" s="583">
        <v>215389.328499</v>
      </c>
      <c r="H24" s="583">
        <v>125269.779712</v>
      </c>
      <c r="I24" s="585">
        <v>153664.84663799999</v>
      </c>
      <c r="J24" s="586">
        <v>139660.60634999999</v>
      </c>
      <c r="K24" s="429"/>
    </row>
    <row r="25" spans="1:11" ht="18" x14ac:dyDescent="0.2">
      <c r="A25" s="166" t="s">
        <v>145</v>
      </c>
      <c r="B25" s="583">
        <v>331778.45855699998</v>
      </c>
      <c r="C25" s="583">
        <v>946571.67420002399</v>
      </c>
      <c r="D25" s="583">
        <v>414467.26263900002</v>
      </c>
      <c r="E25" s="584">
        <v>611973.62159600004</v>
      </c>
      <c r="F25" s="583">
        <v>58926.040540000002</v>
      </c>
      <c r="G25" s="583">
        <v>169284.82718783998</v>
      </c>
      <c r="H25" s="583">
        <v>134191.43621099999</v>
      </c>
      <c r="I25" s="585">
        <v>121864.517029</v>
      </c>
      <c r="J25" s="586">
        <v>234555.87965900003</v>
      </c>
      <c r="K25" s="429"/>
    </row>
    <row r="26" spans="1:11" ht="18" x14ac:dyDescent="0.2">
      <c r="A26" s="164" t="s">
        <v>146</v>
      </c>
      <c r="B26" s="587">
        <v>107366.417756</v>
      </c>
      <c r="C26" s="587">
        <v>420404.70608802396</v>
      </c>
      <c r="D26" s="587">
        <v>172398.320657</v>
      </c>
      <c r="E26" s="588">
        <v>350872.78066400002</v>
      </c>
      <c r="F26" s="587">
        <v>16893.410716999999</v>
      </c>
      <c r="G26" s="587">
        <v>60421.158532839996</v>
      </c>
      <c r="H26" s="587">
        <v>58629.163178000003</v>
      </c>
      <c r="I26" s="589">
        <v>56482.051602</v>
      </c>
      <c r="J26" s="590">
        <v>154924.29674600001</v>
      </c>
      <c r="K26" s="428"/>
    </row>
    <row r="27" spans="1:11" ht="18" x14ac:dyDescent="0.2">
      <c r="A27" s="164" t="s">
        <v>147</v>
      </c>
      <c r="B27" s="587">
        <v>224412.040801</v>
      </c>
      <c r="C27" s="587">
        <v>526166.96811200003</v>
      </c>
      <c r="D27" s="587">
        <v>242068.94198199999</v>
      </c>
      <c r="E27" s="588">
        <v>261100.84093199999</v>
      </c>
      <c r="F27" s="587">
        <v>42032.629823000003</v>
      </c>
      <c r="G27" s="587">
        <v>108863.668655</v>
      </c>
      <c r="H27" s="587">
        <v>75562.273033000005</v>
      </c>
      <c r="I27" s="589">
        <v>65382.465427000003</v>
      </c>
      <c r="J27" s="590">
        <v>79631.582913000006</v>
      </c>
      <c r="K27" s="429"/>
    </row>
    <row r="28" spans="1:11" ht="18" x14ac:dyDescent="0.2">
      <c r="A28" s="166" t="s">
        <v>148</v>
      </c>
      <c r="B28" s="583">
        <v>371262.68886253005</v>
      </c>
      <c r="C28" s="583">
        <v>635907.315173927</v>
      </c>
      <c r="D28" s="583">
        <v>256673.589355</v>
      </c>
      <c r="E28" s="584">
        <v>369086.06288099999</v>
      </c>
      <c r="F28" s="583">
        <v>71937.078848999998</v>
      </c>
      <c r="G28" s="583">
        <v>108920.42626780001</v>
      </c>
      <c r="H28" s="583">
        <v>90623.628228000001</v>
      </c>
      <c r="I28" s="585">
        <v>74104.903902000005</v>
      </c>
      <c r="J28" s="586">
        <v>127771.384821</v>
      </c>
      <c r="K28" s="429"/>
    </row>
    <row r="29" spans="1:11" s="39" customFormat="1" ht="18" x14ac:dyDescent="0.2">
      <c r="A29" s="168" t="s">
        <v>149</v>
      </c>
      <c r="B29" s="579">
        <v>584411.63988604397</v>
      </c>
      <c r="C29" s="579">
        <v>968510.71136580803</v>
      </c>
      <c r="D29" s="579">
        <v>681565.65065199998</v>
      </c>
      <c r="E29" s="580">
        <v>1222890.9569979999</v>
      </c>
      <c r="F29" s="579">
        <v>131504.478535601</v>
      </c>
      <c r="G29" s="579">
        <v>199483.04952548002</v>
      </c>
      <c r="H29" s="579">
        <v>147473.851394</v>
      </c>
      <c r="I29" s="581">
        <v>424640.23767499998</v>
      </c>
      <c r="J29" s="582">
        <v>379105.21777500003</v>
      </c>
      <c r="K29" s="429"/>
    </row>
    <row r="30" spans="1:11" ht="18" x14ac:dyDescent="0.2">
      <c r="A30" s="164" t="s">
        <v>150</v>
      </c>
      <c r="B30" s="587">
        <v>148523.416690955</v>
      </c>
      <c r="C30" s="587">
        <v>293662.97496629402</v>
      </c>
      <c r="D30" s="587">
        <v>159037.038799</v>
      </c>
      <c r="E30" s="588">
        <v>269784.58593300002</v>
      </c>
      <c r="F30" s="587">
        <v>23723.551008512</v>
      </c>
      <c r="G30" s="587">
        <v>66910.192879580005</v>
      </c>
      <c r="H30" s="587">
        <v>38642.570669000001</v>
      </c>
      <c r="I30" s="589">
        <v>47038.257710999998</v>
      </c>
      <c r="J30" s="590">
        <v>81476.948755000005</v>
      </c>
      <c r="K30" s="429"/>
    </row>
    <row r="31" spans="1:11" ht="18" x14ac:dyDescent="0.2">
      <c r="A31" s="164" t="s">
        <v>151</v>
      </c>
      <c r="B31" s="587">
        <v>88830.928990089</v>
      </c>
      <c r="C31" s="587">
        <v>129810.225959783</v>
      </c>
      <c r="D31" s="587">
        <v>106765.651894</v>
      </c>
      <c r="E31" s="588">
        <v>144418.63901099999</v>
      </c>
      <c r="F31" s="587">
        <v>16238.630977089</v>
      </c>
      <c r="G31" s="587">
        <v>28383.298718540002</v>
      </c>
      <c r="H31" s="587">
        <v>22081.490214000001</v>
      </c>
      <c r="I31" s="589">
        <v>34635.334216000003</v>
      </c>
      <c r="J31" s="590">
        <v>76237.888695000001</v>
      </c>
      <c r="K31" s="429"/>
    </row>
    <row r="32" spans="1:11" ht="18" x14ac:dyDescent="0.2">
      <c r="A32" s="164" t="s">
        <v>152</v>
      </c>
      <c r="B32" s="587">
        <v>347057.29420499998</v>
      </c>
      <c r="C32" s="587">
        <v>545037.51043973002</v>
      </c>
      <c r="D32" s="587">
        <v>415762.959959</v>
      </c>
      <c r="E32" s="588">
        <v>808687.73205400002</v>
      </c>
      <c r="F32" s="587">
        <v>91542.296549999999</v>
      </c>
      <c r="G32" s="587">
        <v>104189.55792736</v>
      </c>
      <c r="H32" s="587">
        <v>86749.790510999999</v>
      </c>
      <c r="I32" s="589">
        <v>342966.64574800001</v>
      </c>
      <c r="J32" s="590">
        <v>221390.38032500001</v>
      </c>
      <c r="K32" s="428"/>
    </row>
    <row r="33" spans="1:11" s="39" customFormat="1" ht="18" x14ac:dyDescent="0.2">
      <c r="A33" s="166" t="s">
        <v>153</v>
      </c>
      <c r="B33" s="579">
        <v>1561.554954</v>
      </c>
      <c r="C33" s="579">
        <v>19412.07357475</v>
      </c>
      <c r="D33" s="579">
        <v>53138.589631000003</v>
      </c>
      <c r="E33" s="580">
        <v>74723.548916</v>
      </c>
      <c r="F33" s="579">
        <v>224.694671</v>
      </c>
      <c r="G33" s="579">
        <v>3246.60681075</v>
      </c>
      <c r="H33" s="579">
        <v>27079.160829</v>
      </c>
      <c r="I33" s="581">
        <v>37139.786908000002</v>
      </c>
      <c r="J33" s="582">
        <v>13451.618136999999</v>
      </c>
      <c r="K33" s="429"/>
    </row>
    <row r="34" spans="1:11" ht="18" x14ac:dyDescent="0.2">
      <c r="A34" s="168" t="s">
        <v>154</v>
      </c>
      <c r="B34" s="579">
        <v>13165127.348638423</v>
      </c>
      <c r="C34" s="579">
        <v>16959875.06247244</v>
      </c>
      <c r="D34" s="579">
        <v>12700943.807825999</v>
      </c>
      <c r="E34" s="580">
        <v>20843964.952461921</v>
      </c>
      <c r="F34" s="580">
        <v>2943283.1404121411</v>
      </c>
      <c r="G34" s="580">
        <v>3703711.7119149398</v>
      </c>
      <c r="H34" s="580">
        <v>3576567.8534320001</v>
      </c>
      <c r="I34" s="580">
        <v>4875187.8490409199</v>
      </c>
      <c r="J34" s="582">
        <v>5900825.8544288389</v>
      </c>
      <c r="K34" s="429"/>
    </row>
    <row r="35" spans="1:11" ht="18.75" x14ac:dyDescent="0.25">
      <c r="A35" s="164"/>
      <c r="B35" s="164"/>
      <c r="C35" s="164"/>
      <c r="D35" s="169"/>
      <c r="E35" s="519"/>
      <c r="F35" s="167"/>
      <c r="G35" s="167"/>
      <c r="H35" s="164"/>
      <c r="I35" s="520"/>
      <c r="J35" s="427"/>
      <c r="K35" s="429"/>
    </row>
    <row r="36" spans="1:11" ht="18" x14ac:dyDescent="0.2">
      <c r="A36" s="164" t="s">
        <v>155</v>
      </c>
      <c r="B36" s="164"/>
      <c r="C36" s="164"/>
      <c r="D36" s="164"/>
      <c r="E36" s="519"/>
      <c r="F36" s="164"/>
      <c r="G36" s="164"/>
      <c r="H36" s="164"/>
      <c r="I36" s="520"/>
      <c r="J36" s="427"/>
      <c r="K36" s="428"/>
    </row>
    <row r="37" spans="1:11" ht="18" x14ac:dyDescent="0.2">
      <c r="A37" s="166" t="s">
        <v>126</v>
      </c>
      <c r="B37" s="164">
        <v>10.634006351132411</v>
      </c>
      <c r="C37" s="164">
        <v>9.7232231153339601</v>
      </c>
      <c r="D37" s="372">
        <v>14.206756778289023</v>
      </c>
      <c r="E37" s="519">
        <v>14.03106551347644</v>
      </c>
      <c r="F37" s="372">
        <v>10.658346011109201</v>
      </c>
      <c r="G37" s="372">
        <v>10.519200522667131</v>
      </c>
      <c r="H37" s="372">
        <v>11.716579751391743</v>
      </c>
      <c r="I37" s="520">
        <v>12.305036417130371</v>
      </c>
      <c r="J37" s="427">
        <v>11.424806381991663</v>
      </c>
      <c r="K37" s="428"/>
    </row>
    <row r="38" spans="1:11" ht="18" x14ac:dyDescent="0.2">
      <c r="A38" s="166" t="s">
        <v>127</v>
      </c>
      <c r="B38" s="164">
        <v>5.5504743056555919</v>
      </c>
      <c r="C38" s="164">
        <v>4.7823062305328055</v>
      </c>
      <c r="D38" s="372">
        <v>7.3094463724968444</v>
      </c>
      <c r="E38" s="519">
        <v>7.4958146150618008</v>
      </c>
      <c r="F38" s="372">
        <v>5.357104634335899</v>
      </c>
      <c r="G38" s="372">
        <v>5.3179669873504851</v>
      </c>
      <c r="H38" s="372">
        <v>6.0999876308413494</v>
      </c>
      <c r="I38" s="520">
        <v>6.1501285910446439</v>
      </c>
      <c r="J38" s="427">
        <v>6.1748256071737302</v>
      </c>
      <c r="K38" s="170"/>
    </row>
    <row r="39" spans="1:11" ht="18" x14ac:dyDescent="0.2">
      <c r="A39" s="166" t="s">
        <v>128</v>
      </c>
      <c r="B39" s="164">
        <v>3.2829246478098026</v>
      </c>
      <c r="C39" s="164">
        <v>2.7786521784040752</v>
      </c>
      <c r="D39" s="372">
        <v>4.6469470063502678</v>
      </c>
      <c r="E39" s="519">
        <v>5.2568349204625813</v>
      </c>
      <c r="F39" s="372">
        <v>3.1013761213682609</v>
      </c>
      <c r="G39" s="372">
        <v>2.9650569151944319</v>
      </c>
      <c r="H39" s="372">
        <v>3.7780819947910738</v>
      </c>
      <c r="I39" s="520">
        <v>4.1239996516965487</v>
      </c>
      <c r="J39" s="427">
        <v>4.4589622498776116</v>
      </c>
    </row>
    <row r="40" spans="1:11" ht="18" x14ac:dyDescent="0.2">
      <c r="A40" s="164" t="s">
        <v>129</v>
      </c>
      <c r="B40" s="164">
        <v>2.2675496578457892</v>
      </c>
      <c r="C40" s="164">
        <v>2.0036540521287298</v>
      </c>
      <c r="D40" s="372">
        <v>2.6624993661465757</v>
      </c>
      <c r="E40" s="519">
        <v>2.2389796945992182</v>
      </c>
      <c r="F40" s="372">
        <v>2.2557285129676385</v>
      </c>
      <c r="G40" s="372">
        <v>2.3529100721560532</v>
      </c>
      <c r="H40" s="372">
        <v>2.3219056360502766</v>
      </c>
      <c r="I40" s="520">
        <v>2.0261289393480952</v>
      </c>
      <c r="J40" s="427">
        <v>1.7158633572961177</v>
      </c>
    </row>
    <row r="41" spans="1:11" ht="18" x14ac:dyDescent="0.2">
      <c r="A41" s="166" t="s">
        <v>130</v>
      </c>
      <c r="B41" s="164">
        <v>5.0835320454768116</v>
      </c>
      <c r="C41" s="164">
        <v>4.9409168848011591</v>
      </c>
      <c r="D41" s="372">
        <v>6.8973104057921786</v>
      </c>
      <c r="E41" s="519">
        <v>6.5352508984146382</v>
      </c>
      <c r="F41" s="372">
        <v>5.3012413767732998</v>
      </c>
      <c r="G41" s="372">
        <v>5.2012335353166437</v>
      </c>
      <c r="H41" s="372">
        <v>5.6165921205503917</v>
      </c>
      <c r="I41" s="520">
        <v>6.1549078260857275</v>
      </c>
      <c r="J41" s="427">
        <v>5.2499807748179323</v>
      </c>
      <c r="K41" s="170"/>
    </row>
    <row r="42" spans="1:11" ht="18" x14ac:dyDescent="0.2">
      <c r="A42" s="164" t="s">
        <v>131</v>
      </c>
      <c r="B42" s="164">
        <v>2.3523199461225541</v>
      </c>
      <c r="C42" s="164">
        <v>2.3188042247007505</v>
      </c>
      <c r="D42" s="372">
        <v>3.9047545204586602</v>
      </c>
      <c r="E42" s="519">
        <v>3.9711096726020663</v>
      </c>
      <c r="F42" s="372">
        <v>2.5967220534713098</v>
      </c>
      <c r="G42" s="372">
        <v>2.2218433102136084</v>
      </c>
      <c r="H42" s="372">
        <v>3.2927902124376427</v>
      </c>
      <c r="I42" s="520">
        <v>3.0658107715460354</v>
      </c>
      <c r="J42" s="427">
        <v>3.1571435807612458</v>
      </c>
    </row>
    <row r="43" spans="1:11" ht="18" x14ac:dyDescent="0.2">
      <c r="A43" s="164" t="s">
        <v>132</v>
      </c>
      <c r="B43" s="164">
        <v>2.7312120993542579</v>
      </c>
      <c r="C43" s="164">
        <v>2.6221126601004086</v>
      </c>
      <c r="D43" s="372">
        <v>2.9925558853335184</v>
      </c>
      <c r="E43" s="519">
        <v>2.5641412258125715</v>
      </c>
      <c r="F43" s="372">
        <v>2.70451932330199</v>
      </c>
      <c r="G43" s="372">
        <v>2.9793902251030349</v>
      </c>
      <c r="H43" s="372">
        <v>2.323801908112749</v>
      </c>
      <c r="I43" s="520">
        <v>3.0890970545396921</v>
      </c>
      <c r="J43" s="427">
        <v>2.0928371940566861</v>
      </c>
    </row>
    <row r="44" spans="1:11" ht="18" x14ac:dyDescent="0.2">
      <c r="A44" s="166" t="s">
        <v>133</v>
      </c>
      <c r="B44" s="164">
        <v>19.172394667233942</v>
      </c>
      <c r="C44" s="164">
        <v>23.335090503728473</v>
      </c>
      <c r="D44" s="372">
        <v>24.33532459132303</v>
      </c>
      <c r="E44" s="519">
        <v>21.028538868907926</v>
      </c>
      <c r="F44" s="372">
        <v>18.50276900790243</v>
      </c>
      <c r="G44" s="372">
        <v>33.821176335159052</v>
      </c>
      <c r="H44" s="372">
        <v>19.758161762621111</v>
      </c>
      <c r="I44" s="520">
        <v>16.585611408698217</v>
      </c>
      <c r="J44" s="427">
        <v>21.488765352858145</v>
      </c>
      <c r="K44" s="170"/>
    </row>
    <row r="45" spans="1:11" ht="18" x14ac:dyDescent="0.2">
      <c r="A45" s="164" t="s">
        <v>134</v>
      </c>
      <c r="B45" s="164">
        <v>1.0582844303135079</v>
      </c>
      <c r="C45" s="164">
        <v>1.1796472132995002</v>
      </c>
      <c r="D45" s="372">
        <v>1.1448860924603197</v>
      </c>
      <c r="E45" s="519">
        <v>0.81307228707934853</v>
      </c>
      <c r="F45" s="372">
        <v>1.1969764534753786</v>
      </c>
      <c r="G45" s="372">
        <v>1.3764979682741258</v>
      </c>
      <c r="H45" s="372">
        <v>0.92917214605926779</v>
      </c>
      <c r="I45" s="520">
        <v>0.77723849491162356</v>
      </c>
      <c r="J45" s="427">
        <v>1.094269284417817</v>
      </c>
    </row>
    <row r="46" spans="1:11" ht="18" x14ac:dyDescent="0.2">
      <c r="A46" s="166" t="s">
        <v>135</v>
      </c>
      <c r="B46" s="164">
        <v>18.114110236920482</v>
      </c>
      <c r="C46" s="164">
        <v>22.155443290428991</v>
      </c>
      <c r="D46" s="372">
        <v>23.190438498862708</v>
      </c>
      <c r="E46" s="519">
        <v>20.215466581828576</v>
      </c>
      <c r="F46" s="372">
        <v>17.30579255442705</v>
      </c>
      <c r="G46" s="372">
        <v>32.444678366884929</v>
      </c>
      <c r="H46" s="372">
        <v>18.828989616561842</v>
      </c>
      <c r="I46" s="520">
        <v>15.808372913786592</v>
      </c>
      <c r="J46" s="427">
        <v>20.394496068440329</v>
      </c>
    </row>
    <row r="47" spans="1:11" ht="18" x14ac:dyDescent="0.2">
      <c r="A47" s="166" t="s">
        <v>136</v>
      </c>
      <c r="B47" s="164">
        <v>29.156574027038328</v>
      </c>
      <c r="C47" s="164">
        <v>15.099897509224421</v>
      </c>
      <c r="D47" s="372">
        <v>22.363554857914007</v>
      </c>
      <c r="E47" s="519">
        <v>30.41566707936299</v>
      </c>
      <c r="F47" s="372">
        <v>42.634293529272085</v>
      </c>
      <c r="G47" s="372">
        <v>8.9992268634720549</v>
      </c>
      <c r="H47" s="372">
        <v>32.117215514050351</v>
      </c>
      <c r="I47" s="520">
        <v>34.294507366497314</v>
      </c>
      <c r="J47" s="427">
        <v>31.804745822557329</v>
      </c>
      <c r="K47" s="170"/>
    </row>
    <row r="48" spans="1:11" ht="18" x14ac:dyDescent="0.2">
      <c r="A48" s="166" t="s">
        <v>137</v>
      </c>
      <c r="B48" s="164">
        <v>1.759859160982304E-2</v>
      </c>
      <c r="C48" s="164">
        <v>1.3066889194860196E-2</v>
      </c>
      <c r="D48" s="372">
        <v>1.8695131274708256E-2</v>
      </c>
      <c r="E48" s="519">
        <v>4.2193620359936491E-2</v>
      </c>
      <c r="F48" s="372">
        <v>2.1793995663977402E-4</v>
      </c>
      <c r="G48" s="372">
        <v>2.8170003530338529E-2</v>
      </c>
      <c r="H48" s="372">
        <v>3.2574303459168258E-2</v>
      </c>
      <c r="I48" s="520">
        <v>5.9673769567101284E-2</v>
      </c>
      <c r="J48" s="427">
        <v>6.6787838621640963E-2</v>
      </c>
      <c r="K48" s="170"/>
    </row>
    <row r="49" spans="1:11" ht="18" x14ac:dyDescent="0.2">
      <c r="A49" s="166" t="s">
        <v>156</v>
      </c>
      <c r="B49" s="164">
        <v>29.138975435428506</v>
      </c>
      <c r="C49" s="164">
        <v>15.086830620029565</v>
      </c>
      <c r="D49" s="372">
        <v>22.344859726639303</v>
      </c>
      <c r="E49" s="519">
        <v>30.373473459003051</v>
      </c>
      <c r="F49" s="372">
        <v>42.634075589315451</v>
      </c>
      <c r="G49" s="372">
        <v>8.9710568599417169</v>
      </c>
      <c r="H49" s="372">
        <v>32.08464121059118</v>
      </c>
      <c r="I49" s="520">
        <v>34.234833596930208</v>
      </c>
      <c r="J49" s="427">
        <v>31.73795798393569</v>
      </c>
      <c r="K49" s="170"/>
    </row>
    <row r="50" spans="1:11" ht="18" x14ac:dyDescent="0.2">
      <c r="A50" s="164" t="s">
        <v>138</v>
      </c>
      <c r="B50" s="164">
        <v>22.427050209712188</v>
      </c>
      <c r="C50" s="164">
        <v>10.098763009937553</v>
      </c>
      <c r="D50" s="372">
        <v>15.806553136625793</v>
      </c>
      <c r="E50" s="519">
        <v>21.893629631817802</v>
      </c>
      <c r="F50" s="372">
        <v>36.585898923502967</v>
      </c>
      <c r="G50" s="372">
        <v>0</v>
      </c>
      <c r="H50" s="372">
        <v>20.467052605434862</v>
      </c>
      <c r="I50" s="520">
        <v>26.555064928946365</v>
      </c>
      <c r="J50" s="427">
        <v>31.73795798393569</v>
      </c>
    </row>
    <row r="51" spans="1:11" ht="18" x14ac:dyDescent="0.2">
      <c r="A51" s="164" t="s">
        <v>139</v>
      </c>
      <c r="B51" s="164">
        <v>6.7119252257163158</v>
      </c>
      <c r="C51" s="164">
        <v>4.9880676100920045</v>
      </c>
      <c r="D51" s="372">
        <v>6.5383065900135096</v>
      </c>
      <c r="E51" s="519">
        <v>8.4798438271852543</v>
      </c>
      <c r="F51" s="372">
        <v>6.048176665812484</v>
      </c>
      <c r="G51" s="372">
        <v>8.9710568599417169</v>
      </c>
      <c r="H51" s="372">
        <v>11.617588605156319</v>
      </c>
      <c r="I51" s="520">
        <v>7.6797686679838426</v>
      </c>
      <c r="J51" s="427">
        <v>0</v>
      </c>
    </row>
    <row r="52" spans="1:11" ht="18" x14ac:dyDescent="0.2">
      <c r="A52" s="166" t="s">
        <v>140</v>
      </c>
      <c r="B52" s="164">
        <v>28.420365164446327</v>
      </c>
      <c r="C52" s="164">
        <v>31.013899109386955</v>
      </c>
      <c r="D52" s="372">
        <v>23.720389864339392</v>
      </c>
      <c r="E52" s="519">
        <v>20.256450723303015</v>
      </c>
      <c r="F52" s="372">
        <v>17.629649920130653</v>
      </c>
      <c r="G52" s="372">
        <v>27.859682496071859</v>
      </c>
      <c r="H52" s="372">
        <v>21.739291311862225</v>
      </c>
      <c r="I52" s="520">
        <v>20.171090407284652</v>
      </c>
      <c r="J52" s="427">
        <v>20.122029729395045</v>
      </c>
      <c r="K52" s="170"/>
    </row>
    <row r="53" spans="1:11" ht="18" x14ac:dyDescent="0.2">
      <c r="A53" s="164" t="s">
        <v>141</v>
      </c>
      <c r="B53" s="164">
        <v>23.544846411053449</v>
      </c>
      <c r="C53" s="164">
        <v>25.651176698653405</v>
      </c>
      <c r="D53" s="372">
        <v>16.598867813791703</v>
      </c>
      <c r="E53" s="519">
        <v>14.263259101497624</v>
      </c>
      <c r="F53" s="372">
        <v>12.548679635863158</v>
      </c>
      <c r="G53" s="372">
        <v>22.395188831789113</v>
      </c>
      <c r="H53" s="372">
        <v>15.014353014181109</v>
      </c>
      <c r="I53" s="520">
        <v>13.900825863731999</v>
      </c>
      <c r="J53" s="427">
        <v>12.463844350125948</v>
      </c>
    </row>
    <row r="54" spans="1:11" ht="18" x14ac:dyDescent="0.2">
      <c r="A54" s="166" t="s">
        <v>142</v>
      </c>
      <c r="B54" s="164">
        <v>4.8755187533928943</v>
      </c>
      <c r="C54" s="164">
        <v>5.3627224107335127</v>
      </c>
      <c r="D54" s="372">
        <v>7.1215220505476911</v>
      </c>
      <c r="E54" s="519">
        <v>5.9931916218053907</v>
      </c>
      <c r="F54" s="372">
        <v>5.0809702842674609</v>
      </c>
      <c r="G54" s="372">
        <v>5.464493664282748</v>
      </c>
      <c r="H54" s="372">
        <v>6.7249382976811169</v>
      </c>
      <c r="I54" s="520">
        <v>6.2702645435526518</v>
      </c>
      <c r="J54" s="427">
        <v>7.6581853792690957</v>
      </c>
    </row>
    <row r="55" spans="1:11" ht="18" x14ac:dyDescent="0.2">
      <c r="A55" s="166" t="s">
        <v>143</v>
      </c>
      <c r="B55" s="164">
        <v>8.1657101006980586</v>
      </c>
      <c r="C55" s="164">
        <v>15.002830430806924</v>
      </c>
      <c r="D55" s="372">
        <v>9.5893310390723805</v>
      </c>
      <c r="E55" s="519">
        <v>8.0429051045587663</v>
      </c>
      <c r="F55" s="372">
        <v>6.0993553605536581</v>
      </c>
      <c r="G55" s="372">
        <v>13.327024896855038</v>
      </c>
      <c r="H55" s="372">
        <v>9.7882902966615291</v>
      </c>
      <c r="I55" s="520">
        <v>7.1717086273461739</v>
      </c>
      <c r="J55" s="427">
        <v>8.5070782160641993</v>
      </c>
      <c r="K55" s="170"/>
    </row>
    <row r="56" spans="1:11" ht="18" x14ac:dyDescent="0.2">
      <c r="A56" s="166" t="s">
        <v>144</v>
      </c>
      <c r="B56" s="164">
        <v>2.8255327609608867</v>
      </c>
      <c r="C56" s="164">
        <v>5.6721072766279246</v>
      </c>
      <c r="D56" s="372">
        <v>4.3051500982791451</v>
      </c>
      <c r="E56" s="519">
        <v>3.3362205236046742</v>
      </c>
      <c r="F56" s="372">
        <v>1.6531939433182263</v>
      </c>
      <c r="G56" s="372">
        <v>5.8154992951013647</v>
      </c>
      <c r="H56" s="372">
        <v>3.5025137183345683</v>
      </c>
      <c r="I56" s="520">
        <v>3.1519779626179938</v>
      </c>
      <c r="J56" s="427">
        <v>2.3667976279147154</v>
      </c>
      <c r="K56" s="170"/>
    </row>
    <row r="57" spans="1:11" ht="18" x14ac:dyDescent="0.2">
      <c r="A57" s="166" t="s">
        <v>145</v>
      </c>
      <c r="B57" s="164">
        <v>2.5201310232013325</v>
      </c>
      <c r="C57" s="164">
        <v>5.5812420239729708</v>
      </c>
      <c r="D57" s="372">
        <v>3.2632792405838043</v>
      </c>
      <c r="E57" s="519">
        <v>2.9359751035453487</v>
      </c>
      <c r="F57" s="372">
        <v>2.0020513735470495</v>
      </c>
      <c r="G57" s="372">
        <v>4.5706804512685526</v>
      </c>
      <c r="H57" s="372">
        <v>3.75196114571775</v>
      </c>
      <c r="I57" s="520">
        <v>2.4996886438534673</v>
      </c>
      <c r="J57" s="427">
        <v>3.9749669867473747</v>
      </c>
      <c r="K57" s="170"/>
    </row>
    <row r="58" spans="1:11" ht="18" x14ac:dyDescent="0.2">
      <c r="A58" s="164" t="s">
        <v>146</v>
      </c>
      <c r="B58" s="164">
        <v>0.81553649207278012</v>
      </c>
      <c r="C58" s="164">
        <v>2.4788195935373634</v>
      </c>
      <c r="D58" s="372">
        <v>1.357366218333889</v>
      </c>
      <c r="E58" s="519">
        <v>1.6833303139024793</v>
      </c>
      <c r="F58" s="372">
        <v>0.57396485187063773</v>
      </c>
      <c r="G58" s="372">
        <v>1.6313677530155359</v>
      </c>
      <c r="H58" s="372">
        <v>1.6392576788873354</v>
      </c>
      <c r="I58" s="520">
        <v>1.1585615436974708</v>
      </c>
      <c r="J58" s="427">
        <v>2.6254680373209496</v>
      </c>
    </row>
    <row r="59" spans="1:11" ht="18" x14ac:dyDescent="0.2">
      <c r="A59" s="164" t="s">
        <v>147</v>
      </c>
      <c r="B59" s="164">
        <v>1.7045945311285529</v>
      </c>
      <c r="C59" s="164">
        <v>3.1024224304356078</v>
      </c>
      <c r="D59" s="372">
        <v>1.9059130222499154</v>
      </c>
      <c r="E59" s="519">
        <v>1.2526447896428692</v>
      </c>
      <c r="F59" s="372">
        <v>1.4280865216764118</v>
      </c>
      <c r="G59" s="372">
        <v>2.9393126982530164</v>
      </c>
      <c r="H59" s="372">
        <v>2.1127034668304145</v>
      </c>
      <c r="I59" s="520">
        <v>1.3411271001559968</v>
      </c>
      <c r="J59" s="427">
        <v>1.3494989494264242</v>
      </c>
    </row>
    <row r="60" spans="1:11" ht="18" x14ac:dyDescent="0.2">
      <c r="A60" s="166" t="s">
        <v>148</v>
      </c>
      <c r="B60" s="164">
        <v>2.820046316535838</v>
      </c>
      <c r="C60" s="164">
        <v>3.7494811302060582</v>
      </c>
      <c r="D60" s="372">
        <v>2.0209017002094307</v>
      </c>
      <c r="E60" s="519">
        <v>1.7707094774087428</v>
      </c>
      <c r="F60" s="372">
        <v>2.4441100436883834</v>
      </c>
      <c r="G60" s="372">
        <v>2.9408451504851221</v>
      </c>
      <c r="H60" s="372">
        <v>2.5338154326092108</v>
      </c>
      <c r="I60" s="520">
        <v>1.5200420208747121</v>
      </c>
      <c r="J60" s="427">
        <v>2.1653136014021115</v>
      </c>
      <c r="K60" s="170"/>
    </row>
    <row r="61" spans="1:11" ht="18" x14ac:dyDescent="0.2">
      <c r="A61" s="166" t="s">
        <v>149</v>
      </c>
      <c r="B61" s="164">
        <v>4.4390883917008646</v>
      </c>
      <c r="C61" s="164">
        <v>5.7106005073637425</v>
      </c>
      <c r="D61" s="372">
        <v>5.3662598698534234</v>
      </c>
      <c r="E61" s="519">
        <v>5.8668826194392638</v>
      </c>
      <c r="F61" s="372">
        <v>4.4679520203138434</v>
      </c>
      <c r="G61" s="614">
        <v>5.3860306914206557</v>
      </c>
      <c r="H61" s="372">
        <v>4.1233343651648369</v>
      </c>
      <c r="I61" s="520">
        <v>8.7102333453374126</v>
      </c>
      <c r="J61" s="427">
        <v>6.4246128783899685</v>
      </c>
      <c r="K61" s="170"/>
    </row>
    <row r="62" spans="1:11" ht="18" x14ac:dyDescent="0.2">
      <c r="A62" s="164" t="s">
        <v>150</v>
      </c>
      <c r="B62" s="164">
        <v>1.128157842744421</v>
      </c>
      <c r="C62" s="164">
        <v>1.7315161455174266</v>
      </c>
      <c r="D62" s="372">
        <v>1.2521670925038297</v>
      </c>
      <c r="E62" s="519">
        <v>1.2943055054462431</v>
      </c>
      <c r="F62" s="372">
        <v>0.80602340572609832</v>
      </c>
      <c r="G62" s="372">
        <v>1.8065713015494194</v>
      </c>
      <c r="H62" s="372">
        <v>1.0804372306796695</v>
      </c>
      <c r="I62" s="520">
        <v>0.96485015895856585</v>
      </c>
      <c r="J62" s="427">
        <v>1.3807719591292096</v>
      </c>
    </row>
    <row r="63" spans="1:11" ht="18" x14ac:dyDescent="0.2">
      <c r="A63" s="164" t="s">
        <v>151</v>
      </c>
      <c r="B63" s="164">
        <v>0.67474416796489378</v>
      </c>
      <c r="C63" s="164">
        <v>0.76539612162012605</v>
      </c>
      <c r="D63" s="372">
        <v>0.8406119537999508</v>
      </c>
      <c r="E63" s="519">
        <v>0.69285589061567876</v>
      </c>
      <c r="F63" s="372">
        <v>0.55171827521884775</v>
      </c>
      <c r="G63" s="372">
        <v>0.76634740839115978</v>
      </c>
      <c r="H63" s="372">
        <v>0.61739329767813755</v>
      </c>
      <c r="I63" s="520">
        <v>0.7104410186535417</v>
      </c>
      <c r="J63" s="427">
        <v>1.2919867587310678</v>
      </c>
    </row>
    <row r="64" spans="1:11" ht="18" x14ac:dyDescent="0.2">
      <c r="A64" s="164" t="s">
        <v>152</v>
      </c>
      <c r="B64" s="164">
        <v>2.6361863809915493</v>
      </c>
      <c r="C64" s="164">
        <v>3.2136882402261842</v>
      </c>
      <c r="D64" s="372">
        <v>3.2734808235496438</v>
      </c>
      <c r="E64" s="519">
        <v>3.8797212233773424</v>
      </c>
      <c r="F64" s="372">
        <v>3.1102103393688978</v>
      </c>
      <c r="G64" s="372">
        <v>2.8131119814800756</v>
      </c>
      <c r="H64" s="372">
        <v>2.4255038368070299</v>
      </c>
      <c r="I64" s="520">
        <v>7.0349421677253057</v>
      </c>
      <c r="J64" s="427">
        <v>3.7518541605296898</v>
      </c>
    </row>
    <row r="65" spans="1:11" ht="18" x14ac:dyDescent="0.2">
      <c r="A65" s="166" t="s">
        <v>153</v>
      </c>
      <c r="B65" s="164">
        <v>1.1861297750085955E-2</v>
      </c>
      <c r="C65" s="164">
        <v>0.11445882415551281</v>
      </c>
      <c r="D65" s="372">
        <v>0.41838299920874661</v>
      </c>
      <c r="E65" s="519">
        <v>0.35849009095159823</v>
      </c>
      <c r="F65" s="372">
        <v>7.6341507181173383E-3</v>
      </c>
      <c r="G65" s="372">
        <v>8.7658194354209018E-2</v>
      </c>
      <c r="H65" s="372">
        <v>0.75712699824820606</v>
      </c>
      <c r="I65" s="520">
        <v>0.76181242770586555</v>
      </c>
      <c r="J65" s="427">
        <v>0.22796161874365342</v>
      </c>
      <c r="K65" s="170"/>
    </row>
    <row r="66" spans="1:11" ht="18" x14ac:dyDescent="0.2">
      <c r="A66" s="166" t="s">
        <v>100</v>
      </c>
      <c r="B66" s="164">
        <v>100</v>
      </c>
      <c r="C66" s="164">
        <v>100</v>
      </c>
      <c r="D66" s="164">
        <v>100</v>
      </c>
      <c r="E66" s="519">
        <v>100</v>
      </c>
      <c r="F66" s="519">
        <v>99.999999999999986</v>
      </c>
      <c r="G66" s="519">
        <v>100</v>
      </c>
      <c r="H66" s="519">
        <v>100</v>
      </c>
      <c r="I66" s="519">
        <v>100</v>
      </c>
      <c r="J66" s="427">
        <v>100</v>
      </c>
      <c r="K66" s="170"/>
    </row>
    <row r="67" spans="1:11" ht="18" x14ac:dyDescent="0.2">
      <c r="A67" s="171"/>
      <c r="B67" s="171"/>
      <c r="C67" s="171"/>
      <c r="D67" s="171"/>
      <c r="E67" s="171"/>
      <c r="F67" s="171"/>
      <c r="G67" s="171"/>
      <c r="H67" s="171"/>
      <c r="I67" s="171"/>
      <c r="J67" s="171"/>
    </row>
    <row r="68" spans="1:11" ht="18" x14ac:dyDescent="0.2">
      <c r="A68" s="171"/>
      <c r="B68" s="171"/>
      <c r="C68" s="171"/>
      <c r="D68" s="171"/>
      <c r="E68" s="171"/>
      <c r="F68" s="171"/>
      <c r="G68" s="171"/>
      <c r="H68" s="171"/>
      <c r="I68" s="171"/>
      <c r="J68" s="171"/>
    </row>
    <row r="69" spans="1:11" ht="18" x14ac:dyDescent="0.2">
      <c r="A69" s="685" t="s">
        <v>157</v>
      </c>
      <c r="B69" s="685"/>
      <c r="C69" s="685"/>
      <c r="D69" s="685"/>
      <c r="E69" s="685"/>
      <c r="F69" s="685"/>
      <c r="G69" s="685"/>
      <c r="H69" s="685"/>
      <c r="I69" s="685"/>
      <c r="J69" s="613"/>
    </row>
    <row r="70" spans="1:11" ht="18" x14ac:dyDescent="0.2">
      <c r="A70" s="685" t="s">
        <v>158</v>
      </c>
      <c r="B70" s="685"/>
      <c r="C70" s="685"/>
      <c r="D70" s="685"/>
      <c r="E70" s="685"/>
      <c r="F70" s="685"/>
      <c r="G70" s="685"/>
      <c r="H70" s="685"/>
      <c r="I70" s="685"/>
      <c r="J70" s="613"/>
    </row>
    <row r="71" spans="1:11" x14ac:dyDescent="0.2">
      <c r="J71" s="163"/>
    </row>
  </sheetData>
  <mergeCells count="3">
    <mergeCell ref="A2:I2"/>
    <mergeCell ref="A69:I69"/>
    <mergeCell ref="A70:I7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9"/>
  <sheetViews>
    <sheetView workbookViewId="0">
      <selection activeCell="C3" sqref="C3:G74"/>
    </sheetView>
  </sheetViews>
  <sheetFormatPr defaultRowHeight="15" x14ac:dyDescent="0.2"/>
  <cols>
    <col min="1" max="1" width="12.9140625" style="39" customWidth="1"/>
    <col min="2" max="2" width="10.22265625" style="39" customWidth="1"/>
    <col min="3" max="4" width="16.6796875" style="39" customWidth="1"/>
    <col min="5" max="6" width="16.6796875" style="47" customWidth="1"/>
    <col min="7" max="7" width="16.6796875" style="39" customWidth="1"/>
    <col min="8" max="8" width="19.1015625" style="89" bestFit="1" customWidth="1"/>
  </cols>
  <sheetData>
    <row r="1" spans="1:9" ht="19.5" x14ac:dyDescent="0.35">
      <c r="A1" s="686" t="s">
        <v>324</v>
      </c>
      <c r="B1" s="687"/>
      <c r="C1" s="687"/>
      <c r="D1" s="687"/>
      <c r="E1" s="687"/>
      <c r="F1" s="687"/>
      <c r="G1" s="687"/>
    </row>
    <row r="2" spans="1:9" ht="107.25" x14ac:dyDescent="0.2">
      <c r="A2" s="174" t="s">
        <v>159</v>
      </c>
      <c r="B2" s="174" t="s">
        <v>160</v>
      </c>
      <c r="C2" s="174" t="s">
        <v>161</v>
      </c>
      <c r="D2" s="174" t="s">
        <v>162</v>
      </c>
      <c r="E2" s="174" t="s">
        <v>417</v>
      </c>
      <c r="F2" s="174" t="s">
        <v>163</v>
      </c>
      <c r="G2" s="174" t="s">
        <v>418</v>
      </c>
    </row>
    <row r="3" spans="1:9" x14ac:dyDescent="0.2">
      <c r="A3" s="175">
        <v>2018</v>
      </c>
      <c r="B3" s="175" t="s">
        <v>57</v>
      </c>
      <c r="C3" s="176">
        <v>13165.1165002</v>
      </c>
      <c r="D3" s="176">
        <v>18532.039977</v>
      </c>
      <c r="E3" s="176">
        <v>18057.808536500001</v>
      </c>
      <c r="F3" s="176">
        <v>474.23144050000002</v>
      </c>
      <c r="G3" s="176">
        <v>5366.9234767999997</v>
      </c>
      <c r="H3" s="67"/>
    </row>
    <row r="4" spans="1:9" x14ac:dyDescent="0.2">
      <c r="A4" s="175">
        <v>2019</v>
      </c>
      <c r="B4" s="175" t="s">
        <v>57</v>
      </c>
      <c r="C4" s="176">
        <v>16959.875062472442</v>
      </c>
      <c r="D4" s="176">
        <v>19192.23411625353</v>
      </c>
      <c r="E4" s="176">
        <v>17274.481282755532</v>
      </c>
      <c r="F4" s="176">
        <v>1917.752833498</v>
      </c>
      <c r="G4" s="176">
        <v>2232.3590537810906</v>
      </c>
      <c r="H4" s="67"/>
    </row>
    <row r="5" spans="1:9" x14ac:dyDescent="0.2">
      <c r="A5" s="175">
        <v>2020</v>
      </c>
      <c r="B5" s="175" t="s">
        <v>57</v>
      </c>
      <c r="C5" s="176">
        <v>12700.943807825999</v>
      </c>
      <c r="D5" s="176">
        <v>12522.684443847469</v>
      </c>
      <c r="E5" s="176">
        <v>11663.617142325269</v>
      </c>
      <c r="F5" s="176">
        <v>859.06730152220018</v>
      </c>
      <c r="G5" s="176">
        <v>-178.25936397853002</v>
      </c>
      <c r="H5" s="67"/>
    </row>
    <row r="6" spans="1:9" s="39" customFormat="1" x14ac:dyDescent="0.2">
      <c r="A6" s="175">
        <v>2021</v>
      </c>
      <c r="B6" s="184" t="s">
        <v>57</v>
      </c>
      <c r="C6" s="176">
        <v>20843.96495246192</v>
      </c>
      <c r="D6" s="176">
        <v>18907.788713772432</v>
      </c>
      <c r="E6" s="176">
        <v>18255.572467601432</v>
      </c>
      <c r="F6" s="176">
        <v>652.21624617099997</v>
      </c>
      <c r="G6" s="176">
        <v>-1936.1762386894879</v>
      </c>
      <c r="H6" s="67"/>
    </row>
    <row r="7" spans="1:9" x14ac:dyDescent="0.2">
      <c r="A7" s="521">
        <v>2022</v>
      </c>
      <c r="B7" s="183" t="s">
        <v>313</v>
      </c>
      <c r="C7" s="178">
        <v>5900.8258544288392</v>
      </c>
      <c r="D7" s="178">
        <v>7100.4574344250414</v>
      </c>
      <c r="E7" s="178">
        <v>6984.6553514900415</v>
      </c>
      <c r="F7" s="178">
        <v>115.802082935</v>
      </c>
      <c r="G7" s="178">
        <v>1199.6315799962022</v>
      </c>
      <c r="H7" s="67"/>
      <c r="I7" s="350"/>
    </row>
    <row r="8" spans="1:9" x14ac:dyDescent="0.2">
      <c r="A8" s="172">
        <v>2018</v>
      </c>
      <c r="B8" s="175" t="s">
        <v>63</v>
      </c>
      <c r="C8" s="176">
        <v>3582.2962431999999</v>
      </c>
      <c r="D8" s="176">
        <v>4456.1511900000005</v>
      </c>
      <c r="E8" s="176">
        <v>4422.0558463799998</v>
      </c>
      <c r="F8" s="176">
        <v>34.095343620000001</v>
      </c>
      <c r="G8" s="176">
        <v>873.85494679999999</v>
      </c>
      <c r="H8" s="67"/>
    </row>
    <row r="9" spans="1:9" x14ac:dyDescent="0.2">
      <c r="A9" s="175"/>
      <c r="B9" s="175" t="s">
        <v>62</v>
      </c>
      <c r="C9" s="176">
        <v>4213.9251881</v>
      </c>
      <c r="D9" s="176">
        <v>4852.9891450000005</v>
      </c>
      <c r="E9" s="176">
        <v>4829.986844084</v>
      </c>
      <c r="F9" s="176">
        <v>23.002300915999999</v>
      </c>
      <c r="G9" s="176">
        <v>639.06395689999999</v>
      </c>
      <c r="H9" s="67"/>
    </row>
    <row r="10" spans="1:9" x14ac:dyDescent="0.2">
      <c r="A10" s="175"/>
      <c r="B10" s="175" t="s">
        <v>61</v>
      </c>
      <c r="C10" s="176">
        <v>2425.6227773999999</v>
      </c>
      <c r="D10" s="176">
        <v>4503.5409310000005</v>
      </c>
      <c r="E10" s="176">
        <v>4475.3890179999999</v>
      </c>
      <c r="F10" s="176">
        <v>28.151913</v>
      </c>
      <c r="G10" s="176">
        <v>2077.9181535999996</v>
      </c>
      <c r="H10" s="67"/>
    </row>
    <row r="11" spans="1:9" x14ac:dyDescent="0.2">
      <c r="A11" s="172"/>
      <c r="B11" s="179" t="s">
        <v>60</v>
      </c>
      <c r="C11" s="180">
        <v>2943.2722914999999</v>
      </c>
      <c r="D11" s="180">
        <v>4719.3587110000008</v>
      </c>
      <c r="E11" s="180">
        <v>4330.376828036</v>
      </c>
      <c r="F11" s="180">
        <v>388.98188296400002</v>
      </c>
      <c r="G11" s="180">
        <v>1776.0864194999999</v>
      </c>
      <c r="H11" s="67"/>
    </row>
    <row r="12" spans="1:9" x14ac:dyDescent="0.2">
      <c r="A12" s="175">
        <v>2019</v>
      </c>
      <c r="B12" s="179" t="s">
        <v>63</v>
      </c>
      <c r="C12" s="180">
        <v>5349.6286263550292</v>
      </c>
      <c r="D12" s="180">
        <v>4770.5706321264297</v>
      </c>
      <c r="E12" s="180">
        <v>4293.2486515734299</v>
      </c>
      <c r="F12" s="180">
        <v>477.321980553</v>
      </c>
      <c r="G12" s="180">
        <v>-579.057994228599</v>
      </c>
      <c r="H12" s="67"/>
    </row>
    <row r="13" spans="1:9" x14ac:dyDescent="0.2">
      <c r="A13" s="175"/>
      <c r="B13" s="179" t="s">
        <v>62</v>
      </c>
      <c r="C13" s="180">
        <v>3899.140521606957</v>
      </c>
      <c r="D13" s="180">
        <v>5288.4662947698353</v>
      </c>
      <c r="E13" s="180">
        <v>4337.3782756298351</v>
      </c>
      <c r="F13" s="180">
        <v>951.08801914000003</v>
      </c>
      <c r="G13" s="180">
        <v>1389.3257731628785</v>
      </c>
      <c r="H13" s="67"/>
    </row>
    <row r="14" spans="1:9" x14ac:dyDescent="0.2">
      <c r="A14" s="175"/>
      <c r="B14" s="175" t="s">
        <v>61</v>
      </c>
      <c r="C14" s="176">
        <v>4007.3942025955148</v>
      </c>
      <c r="D14" s="176">
        <v>4597.8655225303683</v>
      </c>
      <c r="E14" s="176">
        <v>4528.6382318613687</v>
      </c>
      <c r="F14" s="176">
        <v>69.227290668999999</v>
      </c>
      <c r="G14" s="176">
        <v>590.47131993485323</v>
      </c>
      <c r="H14" s="93"/>
    </row>
    <row r="15" spans="1:9" x14ac:dyDescent="0.2">
      <c r="A15" s="175"/>
      <c r="B15" s="175" t="s">
        <v>60</v>
      </c>
      <c r="C15" s="176">
        <v>3703.7117119149398</v>
      </c>
      <c r="D15" s="176">
        <v>4535.3316668268981</v>
      </c>
      <c r="E15" s="176">
        <v>4115.2161236908978</v>
      </c>
      <c r="F15" s="176">
        <v>420.11554313599999</v>
      </c>
      <c r="G15" s="176">
        <v>831.61995491195796</v>
      </c>
      <c r="H15" s="67"/>
    </row>
    <row r="16" spans="1:9" x14ac:dyDescent="0.2">
      <c r="A16" s="175">
        <v>2020</v>
      </c>
      <c r="B16" s="175" t="s">
        <v>63</v>
      </c>
      <c r="C16" s="322">
        <v>3506.55</v>
      </c>
      <c r="D16" s="176">
        <v>3194.5</v>
      </c>
      <c r="E16" s="373">
        <v>3075.6175510990001</v>
      </c>
      <c r="F16" s="176">
        <v>118.88244890099999</v>
      </c>
      <c r="G16" s="176">
        <v>-312.05000000000018</v>
      </c>
      <c r="I16" s="47"/>
    </row>
    <row r="17" spans="1:9" x14ac:dyDescent="0.2">
      <c r="A17" s="175"/>
      <c r="B17" s="175" t="s">
        <v>62</v>
      </c>
      <c r="C17" s="176">
        <v>3184.5927290059999</v>
      </c>
      <c r="D17" s="176">
        <v>2993.4643347087299</v>
      </c>
      <c r="E17" s="373">
        <v>2887.9499946037299</v>
      </c>
      <c r="F17" s="176">
        <v>105.514340105</v>
      </c>
      <c r="G17" s="176">
        <v>-191.12839429727001</v>
      </c>
      <c r="H17" s="67"/>
      <c r="I17" s="47"/>
    </row>
    <row r="18" spans="1:9" x14ac:dyDescent="0.2">
      <c r="A18" s="175"/>
      <c r="B18" s="175" t="s">
        <v>61</v>
      </c>
      <c r="C18" s="176">
        <v>2433.232077136</v>
      </c>
      <c r="D18" s="176">
        <v>2224.9531546910594</v>
      </c>
      <c r="E18" s="373">
        <v>2002.1963923980593</v>
      </c>
      <c r="F18" s="176">
        <v>222.75676229300001</v>
      </c>
      <c r="G18" s="176">
        <v>-208.27892244494069</v>
      </c>
      <c r="H18" s="374"/>
      <c r="I18" s="47"/>
    </row>
    <row r="19" spans="1:9" x14ac:dyDescent="0.2">
      <c r="A19" s="175"/>
      <c r="B19" s="175" t="s">
        <v>60</v>
      </c>
      <c r="C19" s="176">
        <v>3576.567853432</v>
      </c>
      <c r="D19" s="176">
        <v>4109.7699373988316</v>
      </c>
      <c r="E19" s="373">
        <v>3697.8561871756315</v>
      </c>
      <c r="F19" s="176">
        <v>411.9137502232</v>
      </c>
      <c r="G19" s="176">
        <v>533.20208396683165</v>
      </c>
    </row>
    <row r="20" spans="1:9" s="39" customFormat="1" x14ac:dyDescent="0.2">
      <c r="A20" s="175">
        <v>2021</v>
      </c>
      <c r="B20" s="175" t="s">
        <v>63</v>
      </c>
      <c r="C20" s="322">
        <v>5940.5814754879993</v>
      </c>
      <c r="D20" s="322">
        <v>5766.6188858957939</v>
      </c>
      <c r="E20" s="334">
        <v>5482.0794082797938</v>
      </c>
      <c r="F20" s="195">
        <v>284.539477616</v>
      </c>
      <c r="G20" s="176">
        <v>-173.9625895922054</v>
      </c>
      <c r="H20" s="67"/>
    </row>
    <row r="21" spans="1:9" s="39" customFormat="1" x14ac:dyDescent="0.2">
      <c r="A21" s="175"/>
      <c r="B21" s="175" t="s">
        <v>62</v>
      </c>
      <c r="C21" s="195">
        <v>5335.8613035049993</v>
      </c>
      <c r="D21" s="195">
        <v>5136.5551487639905</v>
      </c>
      <c r="E21" s="373">
        <v>4956.7359472079906</v>
      </c>
      <c r="F21" s="176">
        <v>179.81920155600002</v>
      </c>
      <c r="G21" s="176">
        <v>-199.30615474100887</v>
      </c>
      <c r="H21" s="89"/>
    </row>
    <row r="22" spans="1:9" x14ac:dyDescent="0.2">
      <c r="A22" s="175"/>
      <c r="B22" s="175" t="s">
        <v>61</v>
      </c>
      <c r="C22" s="176">
        <v>4692.3343244279995</v>
      </c>
      <c r="D22" s="176">
        <v>5019.6827244793803</v>
      </c>
      <c r="E22" s="373">
        <v>4955.2882918633804</v>
      </c>
      <c r="F22" s="176">
        <v>64.394432616000003</v>
      </c>
      <c r="G22" s="176">
        <v>327.34840005138085</v>
      </c>
    </row>
    <row r="23" spans="1:9" x14ac:dyDescent="0.2">
      <c r="A23" s="42"/>
      <c r="B23" s="175" t="s">
        <v>60</v>
      </c>
      <c r="C23" s="176">
        <v>4875.1878490409199</v>
      </c>
      <c r="D23" s="176">
        <v>2984.9319546332649</v>
      </c>
      <c r="E23" s="373">
        <v>2861.4688202502648</v>
      </c>
      <c r="F23" s="176">
        <v>123.463134383</v>
      </c>
      <c r="G23" s="176">
        <v>-1890.255894407655</v>
      </c>
    </row>
    <row r="24" spans="1:9" x14ac:dyDescent="0.2">
      <c r="A24" s="522">
        <v>2022</v>
      </c>
      <c r="B24" s="177" t="s">
        <v>60</v>
      </c>
      <c r="C24" s="178">
        <v>5900.8258544288392</v>
      </c>
      <c r="D24" s="178">
        <v>7100.4574344250414</v>
      </c>
      <c r="E24" s="178">
        <v>6984.6553514900415</v>
      </c>
      <c r="F24" s="178">
        <v>115.802082935</v>
      </c>
      <c r="G24" s="178">
        <v>1199.6315799962022</v>
      </c>
    </row>
    <row r="25" spans="1:9" x14ac:dyDescent="0.2">
      <c r="A25" s="175">
        <v>2018</v>
      </c>
      <c r="B25" s="175" t="s">
        <v>64</v>
      </c>
      <c r="C25" s="176">
        <v>1056.3854329999999</v>
      </c>
      <c r="D25" s="176">
        <v>1505.676962</v>
      </c>
      <c r="E25" s="176">
        <v>1499.9982750219999</v>
      </c>
      <c r="F25" s="176">
        <v>5.678686978</v>
      </c>
      <c r="G25" s="176">
        <v>449.29152900000008</v>
      </c>
      <c r="H25" s="67"/>
    </row>
    <row r="26" spans="1:9" x14ac:dyDescent="0.2">
      <c r="A26" s="175"/>
      <c r="B26" s="175" t="s">
        <v>65</v>
      </c>
      <c r="C26" s="176">
        <v>910.31218339999998</v>
      </c>
      <c r="D26" s="176">
        <v>1758.574108</v>
      </c>
      <c r="E26" s="176">
        <v>1375.5619177999999</v>
      </c>
      <c r="F26" s="176">
        <v>383.01219020000002</v>
      </c>
      <c r="G26" s="176">
        <v>848.26192460000004</v>
      </c>
      <c r="H26" s="67"/>
    </row>
    <row r="27" spans="1:9" x14ac:dyDescent="0.2">
      <c r="A27" s="175"/>
      <c r="B27" s="175" t="s">
        <v>66</v>
      </c>
      <c r="C27" s="176">
        <v>976.57467510000004</v>
      </c>
      <c r="D27" s="176">
        <v>1455.1076410000001</v>
      </c>
      <c r="E27" s="176">
        <v>1454.8166352140001</v>
      </c>
      <c r="F27" s="176">
        <v>0.29100578599999999</v>
      </c>
      <c r="G27" s="176">
        <v>478.53296590000002</v>
      </c>
      <c r="H27" s="67"/>
    </row>
    <row r="28" spans="1:9" x14ac:dyDescent="0.2">
      <c r="A28" s="175"/>
      <c r="B28" s="175" t="s">
        <v>67</v>
      </c>
      <c r="C28" s="176">
        <v>749.15864269999997</v>
      </c>
      <c r="D28" s="176">
        <v>1422.763025</v>
      </c>
      <c r="E28" s="176">
        <v>1422.763025</v>
      </c>
      <c r="F28" s="176">
        <v>0</v>
      </c>
      <c r="G28" s="176">
        <v>673.6043823</v>
      </c>
      <c r="H28" s="67"/>
    </row>
    <row r="29" spans="1:9" x14ac:dyDescent="0.2">
      <c r="A29" s="175"/>
      <c r="B29" s="175" t="s">
        <v>68</v>
      </c>
      <c r="C29" s="176">
        <v>961.49026820000006</v>
      </c>
      <c r="D29" s="176">
        <v>1559.884368</v>
      </c>
      <c r="E29" s="176">
        <v>1531.7324550000001</v>
      </c>
      <c r="F29" s="176">
        <v>28.151913</v>
      </c>
      <c r="G29" s="176">
        <v>598.39409979999994</v>
      </c>
      <c r="H29" s="67"/>
    </row>
    <row r="30" spans="1:9" x14ac:dyDescent="0.2">
      <c r="A30" s="175"/>
      <c r="B30" s="175" t="s">
        <v>69</v>
      </c>
      <c r="C30" s="176">
        <v>714.97386649999999</v>
      </c>
      <c r="D30" s="176">
        <v>1520.893538</v>
      </c>
      <c r="E30" s="176">
        <v>1520.893538</v>
      </c>
      <c r="F30" s="176">
        <v>0</v>
      </c>
      <c r="G30" s="176">
        <v>805.91967150000005</v>
      </c>
      <c r="H30" s="67"/>
    </row>
    <row r="31" spans="1:9" x14ac:dyDescent="0.2">
      <c r="A31" s="175"/>
      <c r="B31" s="175" t="s">
        <v>70</v>
      </c>
      <c r="C31" s="176">
        <v>1022.670798</v>
      </c>
      <c r="D31" s="176">
        <v>1511.82158</v>
      </c>
      <c r="E31" s="176">
        <v>1506.891466866</v>
      </c>
      <c r="F31" s="176">
        <v>4.930113134</v>
      </c>
      <c r="G31" s="176">
        <v>489.15078200000005</v>
      </c>
      <c r="H31" s="67"/>
    </row>
    <row r="32" spans="1:9" x14ac:dyDescent="0.2">
      <c r="A32" s="175"/>
      <c r="B32" s="175" t="s">
        <v>71</v>
      </c>
      <c r="C32" s="176">
        <v>2209.3857840000001</v>
      </c>
      <c r="D32" s="176">
        <v>1587.2819439999998</v>
      </c>
      <c r="E32" s="176">
        <v>1579.5924627179998</v>
      </c>
      <c r="F32" s="176">
        <v>7.689481282</v>
      </c>
      <c r="G32" s="176">
        <v>-622.10384000000022</v>
      </c>
      <c r="H32" s="67"/>
    </row>
    <row r="33" spans="1:9" x14ac:dyDescent="0.2">
      <c r="A33" s="175"/>
      <c r="B33" s="175" t="s">
        <v>72</v>
      </c>
      <c r="C33" s="176">
        <v>981.86860609999997</v>
      </c>
      <c r="D33" s="176">
        <v>1753.8856210000001</v>
      </c>
      <c r="E33" s="176">
        <v>1743.5029145000001</v>
      </c>
      <c r="F33" s="176">
        <v>10.382706499999999</v>
      </c>
      <c r="G33" s="176">
        <v>772.01701490000016</v>
      </c>
      <c r="H33" s="67"/>
    </row>
    <row r="34" spans="1:9" x14ac:dyDescent="0.2">
      <c r="A34" s="175"/>
      <c r="B34" s="175" t="s">
        <v>73</v>
      </c>
      <c r="C34" s="173">
        <v>1379.272379</v>
      </c>
      <c r="D34" s="176">
        <v>1744.9938999999999</v>
      </c>
      <c r="E34" s="176">
        <v>1740.94536221</v>
      </c>
      <c r="F34" s="176">
        <v>4.0485377900000001</v>
      </c>
      <c r="G34" s="176">
        <v>365.72152099999994</v>
      </c>
      <c r="H34" s="67"/>
    </row>
    <row r="35" spans="1:9" x14ac:dyDescent="0.2">
      <c r="A35" s="175"/>
      <c r="B35" s="179" t="s">
        <v>74</v>
      </c>
      <c r="C35" s="173">
        <v>1259.4075560000001</v>
      </c>
      <c r="D35" s="180">
        <v>1318.9544820000001</v>
      </c>
      <c r="E35" s="180">
        <v>1301.41046224</v>
      </c>
      <c r="F35" s="180">
        <v>17.544019760000001</v>
      </c>
      <c r="G35" s="180">
        <v>59.546925999999985</v>
      </c>
      <c r="H35" s="67"/>
    </row>
    <row r="36" spans="1:9" x14ac:dyDescent="0.2">
      <c r="A36" s="172">
        <v>2019</v>
      </c>
      <c r="B36" s="175" t="s">
        <v>64</v>
      </c>
      <c r="C36" s="181">
        <v>1772.2735190747601</v>
      </c>
      <c r="D36" s="181">
        <v>1650.06083542184</v>
      </c>
      <c r="E36" s="181">
        <v>1352.35512329684</v>
      </c>
      <c r="F36" s="181">
        <v>297.70571212499999</v>
      </c>
      <c r="G36" s="176">
        <v>-122.21268365292008</v>
      </c>
      <c r="H36" s="67"/>
    </row>
    <row r="37" spans="1:9" x14ac:dyDescent="0.2">
      <c r="A37" s="172"/>
      <c r="B37" s="175" t="s">
        <v>65</v>
      </c>
      <c r="C37" s="181">
        <v>929.47594257666003</v>
      </c>
      <c r="D37" s="181">
        <v>1433.2739619939</v>
      </c>
      <c r="E37" s="181">
        <v>1349.1946454059</v>
      </c>
      <c r="F37" s="181">
        <v>84.079316587999998</v>
      </c>
      <c r="G37" s="176">
        <v>503.79801941723997</v>
      </c>
      <c r="H37" s="67"/>
    </row>
    <row r="38" spans="1:9" x14ac:dyDescent="0.2">
      <c r="A38" s="172"/>
      <c r="B38" s="175" t="s">
        <v>66</v>
      </c>
      <c r="C38" s="181">
        <v>1001.96225026352</v>
      </c>
      <c r="D38" s="181">
        <v>1451.9968694111581</v>
      </c>
      <c r="E38" s="181">
        <v>1413.666354988158</v>
      </c>
      <c r="F38" s="181">
        <v>38.330514422999997</v>
      </c>
      <c r="G38" s="176">
        <v>450.03461914763807</v>
      </c>
      <c r="H38" s="67"/>
    </row>
    <row r="39" spans="1:9" x14ac:dyDescent="0.2">
      <c r="A39" s="172"/>
      <c r="B39" s="175" t="s">
        <v>67</v>
      </c>
      <c r="C39" s="176">
        <v>1417.92456324405</v>
      </c>
      <c r="D39" s="176">
        <v>1634.941705935136</v>
      </c>
      <c r="E39" s="176">
        <v>1613.9666796021361</v>
      </c>
      <c r="F39" s="176">
        <v>20.975026332999999</v>
      </c>
      <c r="G39" s="176">
        <v>217.01714269108606</v>
      </c>
      <c r="H39" s="67"/>
    </row>
    <row r="40" spans="1:9" x14ac:dyDescent="0.2">
      <c r="A40" s="172"/>
      <c r="B40" s="175" t="s">
        <v>68</v>
      </c>
      <c r="C40" s="176">
        <v>1547.0346496382581</v>
      </c>
      <c r="D40" s="176">
        <v>1510.1342912859961</v>
      </c>
      <c r="E40" s="176">
        <v>1461.9620402329961</v>
      </c>
      <c r="F40" s="176">
        <v>48.172251052999997</v>
      </c>
      <c r="G40" s="176">
        <v>-36.900358352261946</v>
      </c>
      <c r="H40" s="67"/>
    </row>
    <row r="41" spans="1:9" x14ac:dyDescent="0.2">
      <c r="A41" s="172"/>
      <c r="B41" s="175" t="s">
        <v>69</v>
      </c>
      <c r="C41" s="176">
        <v>1042.434989713207</v>
      </c>
      <c r="D41" s="176">
        <v>1452.7895253092361</v>
      </c>
      <c r="E41" s="176">
        <v>1452.7095120262361</v>
      </c>
      <c r="F41" s="176">
        <v>8.0013283000000004E-2</v>
      </c>
      <c r="G41" s="176">
        <v>410.35453559602911</v>
      </c>
      <c r="H41" s="67"/>
    </row>
    <row r="42" spans="1:9" x14ac:dyDescent="0.2">
      <c r="A42" s="172"/>
      <c r="B42" s="175" t="s">
        <v>70</v>
      </c>
      <c r="C42" s="176">
        <v>1403.2194613947161</v>
      </c>
      <c r="D42" s="176">
        <v>1579.6228455730459</v>
      </c>
      <c r="E42" s="176">
        <v>1429.8378455730458</v>
      </c>
      <c r="F42" s="176">
        <v>149.785</v>
      </c>
      <c r="G42" s="176">
        <v>176.40338417832982</v>
      </c>
      <c r="H42" s="67"/>
    </row>
    <row r="43" spans="1:9" x14ac:dyDescent="0.2">
      <c r="A43" s="172"/>
      <c r="B43" s="175" t="s">
        <v>71</v>
      </c>
      <c r="C43" s="181">
        <v>1356.1079470798391</v>
      </c>
      <c r="D43" s="181">
        <v>1489.8569002514882</v>
      </c>
      <c r="E43" s="176">
        <v>1443.5808811114882</v>
      </c>
      <c r="F43" s="176">
        <v>46.276019140000002</v>
      </c>
      <c r="G43" s="176">
        <v>133.74895317164919</v>
      </c>
      <c r="H43" s="67"/>
    </row>
    <row r="44" spans="1:9" x14ac:dyDescent="0.2">
      <c r="A44" s="172"/>
      <c r="B44" s="175" t="s">
        <v>72</v>
      </c>
      <c r="C44" s="176">
        <v>1139.8131131324019</v>
      </c>
      <c r="D44" s="176">
        <v>2218.9865489453014</v>
      </c>
      <c r="E44" s="176">
        <v>1463.9595489453013</v>
      </c>
      <c r="F44" s="176">
        <v>755.02700000000004</v>
      </c>
      <c r="G44" s="176">
        <v>1079.1734358128995</v>
      </c>
      <c r="H44" s="67"/>
    </row>
    <row r="45" spans="1:9" x14ac:dyDescent="0.2">
      <c r="A45" s="172"/>
      <c r="B45" s="175" t="s">
        <v>73</v>
      </c>
      <c r="C45" s="181">
        <v>2518.686566494579</v>
      </c>
      <c r="D45" s="181">
        <v>1543.2454248398069</v>
      </c>
      <c r="E45" s="176">
        <v>1464.1058056718068</v>
      </c>
      <c r="F45" s="176">
        <v>79.139619167999996</v>
      </c>
      <c r="G45" s="176">
        <v>-975.44114165477208</v>
      </c>
      <c r="H45" s="67"/>
    </row>
    <row r="46" spans="1:9" x14ac:dyDescent="0.2">
      <c r="A46" s="172"/>
      <c r="B46" s="175" t="s">
        <v>74</v>
      </c>
      <c r="C46" s="176">
        <v>1434.5941110257759</v>
      </c>
      <c r="D46" s="176">
        <v>1468.2923072726521</v>
      </c>
      <c r="E46" s="176">
        <v>1380.5495132036522</v>
      </c>
      <c r="F46" s="176">
        <v>87.742794068999999</v>
      </c>
      <c r="G46" s="176">
        <v>33.69819624687625</v>
      </c>
      <c r="H46" s="67"/>
    </row>
    <row r="47" spans="1:9" x14ac:dyDescent="0.2">
      <c r="A47" s="172"/>
      <c r="B47" s="179" t="s">
        <v>75</v>
      </c>
      <c r="C47" s="182">
        <v>1396.3479488346741</v>
      </c>
      <c r="D47" s="182">
        <v>1759.0329000139709</v>
      </c>
      <c r="E47" s="180">
        <v>1448.5933326979709</v>
      </c>
      <c r="F47" s="180">
        <v>310.43956731600002</v>
      </c>
      <c r="G47" s="180">
        <v>362.68495117929683</v>
      </c>
      <c r="H47" s="67"/>
    </row>
    <row r="48" spans="1:9" x14ac:dyDescent="0.2">
      <c r="A48" s="175">
        <v>2020</v>
      </c>
      <c r="B48" s="175" t="s">
        <v>64</v>
      </c>
      <c r="C48" s="176">
        <v>1243.3178928529999</v>
      </c>
      <c r="D48" s="176">
        <v>1706.6835861916509</v>
      </c>
      <c r="E48" s="176">
        <v>1514.2042183616509</v>
      </c>
      <c r="F48" s="176">
        <v>192.47936783</v>
      </c>
      <c r="G48" s="176">
        <v>463.365693338651</v>
      </c>
      <c r="H48" s="67"/>
      <c r="I48" s="47"/>
    </row>
    <row r="49" spans="1:9" x14ac:dyDescent="0.2">
      <c r="A49" s="175"/>
      <c r="B49" s="175" t="s">
        <v>65</v>
      </c>
      <c r="C49" s="181">
        <v>1104.347303325</v>
      </c>
      <c r="D49" s="181">
        <v>1438.8251302736398</v>
      </c>
      <c r="E49" s="176">
        <v>1279.7472719584398</v>
      </c>
      <c r="F49" s="176">
        <v>159.07785831520002</v>
      </c>
      <c r="G49" s="176">
        <v>334.47782694863986</v>
      </c>
      <c r="H49" s="67"/>
      <c r="I49" s="47"/>
    </row>
    <row r="50" spans="1:9" x14ac:dyDescent="0.2">
      <c r="A50" s="175"/>
      <c r="B50" s="175" t="s">
        <v>66</v>
      </c>
      <c r="C50" s="176">
        <v>1228.9026572539999</v>
      </c>
      <c r="D50" s="176">
        <v>964.26122093354002</v>
      </c>
      <c r="E50" s="176">
        <v>903.90469685554001</v>
      </c>
      <c r="F50" s="173">
        <v>60.356524078</v>
      </c>
      <c r="G50" s="176">
        <v>-264.64143632045989</v>
      </c>
      <c r="H50" s="67"/>
      <c r="I50" s="47"/>
    </row>
    <row r="51" spans="1:9" x14ac:dyDescent="0.2">
      <c r="A51" s="175"/>
      <c r="B51" s="175" t="s">
        <v>67</v>
      </c>
      <c r="C51" s="176">
        <v>735.17093676299999</v>
      </c>
      <c r="D51" s="176">
        <v>686.15833267918003</v>
      </c>
      <c r="E51" s="176">
        <v>554.76119907717998</v>
      </c>
      <c r="F51" s="176">
        <v>131.397133602</v>
      </c>
      <c r="G51" s="176">
        <v>-49.012604083819951</v>
      </c>
      <c r="H51" s="67"/>
      <c r="I51" s="47"/>
    </row>
    <row r="52" spans="1:9" x14ac:dyDescent="0.2">
      <c r="A52" s="175"/>
      <c r="B52" s="175" t="s">
        <v>68</v>
      </c>
      <c r="C52" s="176">
        <v>749.20579949</v>
      </c>
      <c r="D52" s="176">
        <v>752.66954753369896</v>
      </c>
      <c r="E52" s="176">
        <v>683.07356222569899</v>
      </c>
      <c r="F52" s="176">
        <v>69.595985307999996</v>
      </c>
      <c r="G52" s="176">
        <v>3.4637480436989563</v>
      </c>
      <c r="H52" s="67"/>
      <c r="I52" s="47"/>
    </row>
    <row r="53" spans="1:9" x14ac:dyDescent="0.2">
      <c r="A53" s="175"/>
      <c r="B53" s="175" t="s">
        <v>69</v>
      </c>
      <c r="C53" s="176">
        <v>948.85534088300005</v>
      </c>
      <c r="D53" s="176">
        <v>786.12527447817888</v>
      </c>
      <c r="E53" s="176">
        <v>764.36163109517884</v>
      </c>
      <c r="F53" s="176">
        <v>21.763643382999998</v>
      </c>
      <c r="G53" s="176">
        <v>-162.73006640482117</v>
      </c>
      <c r="H53" s="67"/>
      <c r="I53" s="47"/>
    </row>
    <row r="54" spans="1:9" x14ac:dyDescent="0.2">
      <c r="A54" s="172"/>
      <c r="B54" s="175" t="s">
        <v>70</v>
      </c>
      <c r="C54" s="176">
        <v>1010.8822417350001</v>
      </c>
      <c r="D54" s="176">
        <v>1104.890184727991</v>
      </c>
      <c r="E54" s="176">
        <v>1041.3706980839911</v>
      </c>
      <c r="F54" s="176">
        <v>63.519486643999997</v>
      </c>
      <c r="G54" s="176">
        <v>94.007942992990934</v>
      </c>
      <c r="H54" s="67"/>
      <c r="I54" s="47"/>
    </row>
    <row r="55" spans="1:9" x14ac:dyDescent="0.2">
      <c r="A55" s="172"/>
      <c r="B55" s="175" t="s">
        <v>71</v>
      </c>
      <c r="C55" s="176">
        <v>1126.294634334</v>
      </c>
      <c r="D55" s="176">
        <v>992.11102440077002</v>
      </c>
      <c r="E55" s="176">
        <v>964.27194646977</v>
      </c>
      <c r="F55" s="176">
        <v>27.839077930999999</v>
      </c>
      <c r="G55" s="176">
        <v>-134.18360993322995</v>
      </c>
      <c r="H55" s="67"/>
      <c r="I55" s="47"/>
    </row>
    <row r="56" spans="1:9" x14ac:dyDescent="0.2">
      <c r="A56" s="172"/>
      <c r="B56" s="179" t="s">
        <v>72</v>
      </c>
      <c r="C56" s="176">
        <v>1047.415852937</v>
      </c>
      <c r="D56" s="176">
        <v>896.46312557996998</v>
      </c>
      <c r="E56" s="176">
        <v>882.30735004996995</v>
      </c>
      <c r="F56" s="176">
        <v>14.155775530000001</v>
      </c>
      <c r="G56" s="176">
        <v>-150.95272735702997</v>
      </c>
      <c r="H56" s="67"/>
      <c r="I56" s="47"/>
    </row>
    <row r="57" spans="1:9" x14ac:dyDescent="0.2">
      <c r="A57" s="172"/>
      <c r="B57" s="179" t="s">
        <v>73</v>
      </c>
      <c r="C57" s="176">
        <v>1185.1409488530001</v>
      </c>
      <c r="D57" s="176">
        <v>998.40339773040603</v>
      </c>
      <c r="E57" s="176">
        <v>992.37818878040605</v>
      </c>
      <c r="F57" s="176">
        <v>6.0252089500000006</v>
      </c>
      <c r="G57" s="176">
        <v>-186.73755112259403</v>
      </c>
      <c r="H57" s="67"/>
      <c r="I57" s="47"/>
    </row>
    <row r="58" spans="1:9" x14ac:dyDescent="0.2">
      <c r="A58" s="172"/>
      <c r="B58" s="179" t="s">
        <v>74</v>
      </c>
      <c r="C58" s="176">
        <v>1339.8197075340001</v>
      </c>
      <c r="D58" s="176">
        <v>1025.050168987806</v>
      </c>
      <c r="E58" s="176">
        <v>990.0356052028061</v>
      </c>
      <c r="F58" s="176">
        <v>35.014563785</v>
      </c>
      <c r="G58" s="176">
        <v>-314.7695385461941</v>
      </c>
      <c r="H58" s="67"/>
      <c r="I58" s="47"/>
    </row>
    <row r="59" spans="1:9" x14ac:dyDescent="0.2">
      <c r="A59" s="172"/>
      <c r="B59" s="179" t="s">
        <v>75</v>
      </c>
      <c r="C59" s="176">
        <v>981.59049186499999</v>
      </c>
      <c r="D59" s="176">
        <v>1171.043450330641</v>
      </c>
      <c r="E59" s="176">
        <v>1093.200774164641</v>
      </c>
      <c r="F59" s="176">
        <v>77.842676166000004</v>
      </c>
      <c r="G59" s="176">
        <v>189.45295846564102</v>
      </c>
      <c r="H59" s="67"/>
      <c r="I59" s="47"/>
    </row>
    <row r="60" spans="1:9" x14ac:dyDescent="0.2">
      <c r="A60" s="175">
        <v>2021</v>
      </c>
      <c r="B60" s="179" t="s">
        <v>64</v>
      </c>
      <c r="C60" s="176">
        <v>1315.2166726549999</v>
      </c>
      <c r="D60" s="176">
        <v>895.19900744007509</v>
      </c>
      <c r="E60" s="176">
        <v>830.4472851730751</v>
      </c>
      <c r="F60" s="176">
        <v>64.751722266999991</v>
      </c>
      <c r="G60" s="176">
        <v>-420.01766521492482</v>
      </c>
      <c r="H60" s="67"/>
      <c r="I60" s="47"/>
    </row>
    <row r="61" spans="1:9" x14ac:dyDescent="0.2">
      <c r="A61" s="175"/>
      <c r="B61" s="179" t="s">
        <v>65</v>
      </c>
      <c r="C61" s="176">
        <v>1582.0375382055502</v>
      </c>
      <c r="D61" s="176">
        <v>984.81272960036006</v>
      </c>
      <c r="E61" s="176">
        <v>971.88901910036009</v>
      </c>
      <c r="F61" s="176">
        <v>12.923710499999999</v>
      </c>
      <c r="G61" s="176">
        <v>-597.22480860519011</v>
      </c>
      <c r="H61" s="67"/>
      <c r="I61" s="47"/>
    </row>
    <row r="62" spans="1:9" x14ac:dyDescent="0.2">
      <c r="A62" s="175"/>
      <c r="B62" s="179" t="s">
        <v>66</v>
      </c>
      <c r="C62" s="176">
        <v>1977.9336381803701</v>
      </c>
      <c r="D62" s="176">
        <v>1104.9202175928301</v>
      </c>
      <c r="E62" s="176">
        <v>1059.1325159768301</v>
      </c>
      <c r="F62" s="176">
        <v>45.787701616</v>
      </c>
      <c r="G62" s="176">
        <v>-873.01342058753994</v>
      </c>
      <c r="H62" s="67"/>
      <c r="I62" s="47"/>
    </row>
    <row r="63" spans="1:9" x14ac:dyDescent="0.2">
      <c r="A63" s="175"/>
      <c r="B63" s="179" t="s">
        <v>67</v>
      </c>
      <c r="C63" s="176">
        <v>1311.3917732329999</v>
      </c>
      <c r="D63" s="176">
        <v>1651.8877350346352</v>
      </c>
      <c r="E63" s="176">
        <v>1639.0273607136351</v>
      </c>
      <c r="F63" s="176">
        <v>12.860374321</v>
      </c>
      <c r="G63" s="176">
        <v>340.4959618016353</v>
      </c>
      <c r="H63" s="67"/>
      <c r="I63" s="47"/>
    </row>
    <row r="64" spans="1:9" x14ac:dyDescent="0.2">
      <c r="A64" s="175"/>
      <c r="B64" s="179" t="s">
        <v>68</v>
      </c>
      <c r="C64" s="176">
        <v>1475.773156539</v>
      </c>
      <c r="D64" s="176">
        <v>1575.9383533988782</v>
      </c>
      <c r="E64" s="176">
        <v>1535.2975242158782</v>
      </c>
      <c r="F64" s="176">
        <v>40.640829183000001</v>
      </c>
      <c r="G64" s="176">
        <v>100.16519685987828</v>
      </c>
      <c r="H64" s="67"/>
      <c r="I64" s="47"/>
    </row>
    <row r="65" spans="1:9" x14ac:dyDescent="0.2">
      <c r="A65" s="175"/>
      <c r="B65" s="179" t="s">
        <v>69</v>
      </c>
      <c r="C65" s="176">
        <v>1905.1693946560001</v>
      </c>
      <c r="D65" s="176">
        <v>1791.8566360458669</v>
      </c>
      <c r="E65" s="176">
        <v>1780.963406933867</v>
      </c>
      <c r="F65" s="176">
        <v>10.893229112</v>
      </c>
      <c r="G65" s="176">
        <v>-113.31275861013319</v>
      </c>
      <c r="H65" s="67"/>
      <c r="I65" s="47"/>
    </row>
    <row r="66" spans="1:9" s="39" customFormat="1" x14ac:dyDescent="0.2">
      <c r="A66" s="172"/>
      <c r="B66" s="184" t="s">
        <v>70</v>
      </c>
      <c r="C66" s="176">
        <v>1740.754869636</v>
      </c>
      <c r="D66" s="176">
        <v>1677.1978035529719</v>
      </c>
      <c r="E66" s="176">
        <v>1672.3063413839718</v>
      </c>
      <c r="F66" s="176">
        <v>4.8914621690000004</v>
      </c>
      <c r="G66" s="176">
        <v>-63.557066083028076</v>
      </c>
      <c r="H66" s="89"/>
      <c r="I66" s="47"/>
    </row>
    <row r="67" spans="1:9" s="39" customFormat="1" x14ac:dyDescent="0.2">
      <c r="A67" s="172"/>
      <c r="B67" s="184" t="s">
        <v>71</v>
      </c>
      <c r="C67" s="176">
        <v>2005.9177739279999</v>
      </c>
      <c r="D67" s="176">
        <v>1421.104606828588</v>
      </c>
      <c r="E67" s="176">
        <v>1415.0177882175881</v>
      </c>
      <c r="F67" s="176">
        <v>6.086818611</v>
      </c>
      <c r="G67" s="176">
        <v>-584.81316709941188</v>
      </c>
      <c r="H67" s="89"/>
      <c r="I67" s="47"/>
    </row>
    <row r="68" spans="1:9" s="39" customFormat="1" x14ac:dyDescent="0.2">
      <c r="A68" s="172"/>
      <c r="B68" s="184" t="s">
        <v>72</v>
      </c>
      <c r="C68" s="176">
        <v>1589.188659941</v>
      </c>
      <c r="D68" s="176">
        <v>2038.2527383824299</v>
      </c>
      <c r="E68" s="176">
        <v>1869.4118176064298</v>
      </c>
      <c r="F68" s="176">
        <v>168.84092077600002</v>
      </c>
      <c r="G68" s="176">
        <v>449.06407844142996</v>
      </c>
      <c r="H68" s="89"/>
      <c r="I68" s="47"/>
    </row>
    <row r="69" spans="1:9" s="39" customFormat="1" x14ac:dyDescent="0.2">
      <c r="A69" s="172"/>
      <c r="B69" s="184" t="s">
        <v>73</v>
      </c>
      <c r="C69" s="176">
        <v>2084.4942907280001</v>
      </c>
      <c r="D69" s="176">
        <v>1977.1793535214199</v>
      </c>
      <c r="E69" s="375">
        <v>1832.2523516394199</v>
      </c>
      <c r="F69" s="195">
        <v>144.92700188200001</v>
      </c>
      <c r="G69" s="176">
        <v>-107.31493720658023</v>
      </c>
      <c r="H69" s="324"/>
      <c r="I69" s="47"/>
    </row>
    <row r="70" spans="1:9" s="39" customFormat="1" x14ac:dyDescent="0.2">
      <c r="A70" s="172"/>
      <c r="B70" s="184" t="s">
        <v>74</v>
      </c>
      <c r="C70" s="176">
        <v>2215.7364771609996</v>
      </c>
      <c r="D70" s="176">
        <v>2065.113029666501</v>
      </c>
      <c r="E70" s="375">
        <v>1925.537210932501</v>
      </c>
      <c r="F70" s="195">
        <v>139.57581873399999</v>
      </c>
      <c r="G70" s="176">
        <v>-150.62344749449858</v>
      </c>
      <c r="H70" s="324"/>
      <c r="I70" s="47"/>
    </row>
    <row r="71" spans="1:9" s="39" customFormat="1" x14ac:dyDescent="0.2">
      <c r="A71" s="172"/>
      <c r="B71" s="523" t="s">
        <v>75</v>
      </c>
      <c r="C71" s="180">
        <v>1640.3507075990001</v>
      </c>
      <c r="D71" s="180">
        <v>1724.3265027078739</v>
      </c>
      <c r="E71" s="524">
        <v>1724.2898457078738</v>
      </c>
      <c r="F71" s="525">
        <v>3.6656999999999995E-2</v>
      </c>
      <c r="G71" s="180">
        <v>83.975795108873854</v>
      </c>
      <c r="H71" s="324"/>
    </row>
    <row r="72" spans="1:9" x14ac:dyDescent="0.2">
      <c r="A72" s="177">
        <v>2022</v>
      </c>
      <c r="B72" s="183" t="s">
        <v>64</v>
      </c>
      <c r="C72" s="178">
        <v>2014.2327886142461</v>
      </c>
      <c r="D72" s="178">
        <v>2199.4951089129522</v>
      </c>
      <c r="E72" s="332">
        <v>2191.8854874699523</v>
      </c>
      <c r="F72" s="194">
        <v>7.609621443</v>
      </c>
      <c r="G72" s="178">
        <v>185.26232029870607</v>
      </c>
      <c r="H72" s="324"/>
    </row>
    <row r="73" spans="1:9" x14ac:dyDescent="0.2">
      <c r="A73" s="177"/>
      <c r="B73" s="183" t="s">
        <v>65</v>
      </c>
      <c r="C73" s="178">
        <v>2052.5256246595559</v>
      </c>
      <c r="D73" s="178">
        <v>2095.5125989494873</v>
      </c>
      <c r="E73" s="332">
        <v>2082.1527331984871</v>
      </c>
      <c r="F73" s="194">
        <v>13.359865750999999</v>
      </c>
      <c r="G73" s="178">
        <v>42.986974289931368</v>
      </c>
      <c r="H73" s="324"/>
    </row>
    <row r="74" spans="1:9" x14ac:dyDescent="0.2">
      <c r="A74" s="177"/>
      <c r="B74" s="183" t="s">
        <v>66</v>
      </c>
      <c r="C74" s="178">
        <v>1834.0674411550381</v>
      </c>
      <c r="D74" s="178">
        <v>2805.4497265626046</v>
      </c>
      <c r="E74" s="332">
        <v>2710.6171308216044</v>
      </c>
      <c r="F74" s="194">
        <v>94.832595741000006</v>
      </c>
      <c r="G74" s="178">
        <v>971.38228540756654</v>
      </c>
      <c r="H74" s="324"/>
    </row>
    <row r="75" spans="1:9" x14ac:dyDescent="0.2">
      <c r="H75" s="67"/>
    </row>
    <row r="76" spans="1:9" x14ac:dyDescent="0.2">
      <c r="H76" s="67"/>
    </row>
    <row r="77" spans="1:9" x14ac:dyDescent="0.2">
      <c r="H77" s="67"/>
    </row>
    <row r="78" spans="1:9" x14ac:dyDescent="0.2">
      <c r="G78" s="67"/>
    </row>
    <row r="79" spans="1:9" x14ac:dyDescent="0.2">
      <c r="G79"/>
      <c r="H79" s="67"/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62"/>
  <sheetViews>
    <sheetView topLeftCell="E1" workbookViewId="0">
      <selection activeCell="S9" sqref="S9"/>
    </sheetView>
  </sheetViews>
  <sheetFormatPr defaultColWidth="9.14453125" defaultRowHeight="15" x14ac:dyDescent="0.2"/>
  <cols>
    <col min="1" max="1" width="8.609375" style="89" customWidth="1"/>
    <col min="2" max="2" width="9.81640625" style="92" customWidth="1"/>
    <col min="3" max="3" width="16.6796875" style="92" bestFit="1" customWidth="1"/>
    <col min="4" max="4" width="14.52734375" style="92" customWidth="1"/>
    <col min="5" max="5" width="14.52734375" style="635" bestFit="1" customWidth="1"/>
    <col min="6" max="6" width="12.9140625" style="92" customWidth="1"/>
    <col min="7" max="7" width="12.9140625" style="635" customWidth="1"/>
    <col min="8" max="10" width="15.73828125" style="92" bestFit="1" customWidth="1"/>
    <col min="11" max="13" width="12.9140625" style="635" customWidth="1"/>
    <col min="14" max="17" width="12.9140625" style="92" customWidth="1"/>
    <col min="18" max="16384" width="9.14453125" style="89"/>
  </cols>
  <sheetData>
    <row r="1" spans="1:20" ht="18.75" x14ac:dyDescent="0.25">
      <c r="A1" s="688" t="s">
        <v>325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</row>
    <row r="2" spans="1:20" x14ac:dyDescent="0.2">
      <c r="A2" s="693" t="s">
        <v>162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</row>
    <row r="3" spans="1:20" x14ac:dyDescent="0.2">
      <c r="A3" s="191"/>
      <c r="B3" s="472"/>
      <c r="C3" s="691" t="s">
        <v>287</v>
      </c>
      <c r="D3" s="692"/>
      <c r="E3" s="692"/>
      <c r="F3" s="692"/>
      <c r="G3" s="692"/>
      <c r="H3" s="692"/>
      <c r="I3" s="692"/>
      <c r="J3" s="692"/>
      <c r="K3" s="692"/>
      <c r="L3" s="690" t="s">
        <v>300</v>
      </c>
      <c r="M3" s="690"/>
      <c r="N3" s="690"/>
      <c r="O3" s="690"/>
      <c r="P3" s="690"/>
      <c r="Q3" s="690"/>
      <c r="R3" s="633"/>
      <c r="S3" s="633"/>
    </row>
    <row r="4" spans="1:20" ht="90" x14ac:dyDescent="0.2">
      <c r="A4" s="186"/>
      <c r="B4" s="615"/>
      <c r="C4" s="187" t="s">
        <v>162</v>
      </c>
      <c r="D4" s="636" t="s">
        <v>289</v>
      </c>
      <c r="E4" s="637" t="s">
        <v>290</v>
      </c>
      <c r="F4" s="636" t="s">
        <v>288</v>
      </c>
      <c r="G4" s="637" t="s">
        <v>292</v>
      </c>
      <c r="H4" s="636" t="s">
        <v>291</v>
      </c>
      <c r="I4" s="636" t="s">
        <v>169</v>
      </c>
      <c r="J4" s="636" t="s">
        <v>170</v>
      </c>
      <c r="K4" s="637" t="s">
        <v>293</v>
      </c>
      <c r="L4" s="637" t="s">
        <v>294</v>
      </c>
      <c r="M4" s="637" t="s">
        <v>295</v>
      </c>
      <c r="N4" s="636" t="s">
        <v>296</v>
      </c>
      <c r="O4" s="636" t="s">
        <v>297</v>
      </c>
      <c r="P4" s="636" t="s">
        <v>298</v>
      </c>
      <c r="Q4" s="636" t="s">
        <v>299</v>
      </c>
      <c r="R4" s="278"/>
      <c r="S4" s="278"/>
    </row>
    <row r="5" spans="1:20" x14ac:dyDescent="0.2">
      <c r="A5" s="175">
        <v>2022</v>
      </c>
      <c r="B5" s="175" t="s">
        <v>313</v>
      </c>
      <c r="C5" s="653">
        <v>7100457.4344250392</v>
      </c>
      <c r="D5" s="653">
        <v>201586.26698918</v>
      </c>
      <c r="E5" s="654">
        <v>259475.65116384602</v>
      </c>
      <c r="F5" s="653">
        <v>19687.678433418001</v>
      </c>
      <c r="G5" s="654">
        <v>15362.331503504</v>
      </c>
      <c r="H5" s="653">
        <v>219081.29858565101</v>
      </c>
      <c r="I5" s="653">
        <v>5620992.1731302729</v>
      </c>
      <c r="J5" s="653">
        <v>764272.03461917001</v>
      </c>
      <c r="K5" s="655">
        <v>2.8390602838041445</v>
      </c>
      <c r="L5" s="655">
        <v>3.6543511958234438</v>
      </c>
      <c r="M5" s="655">
        <v>0.27727338154252612</v>
      </c>
      <c r="N5" s="655">
        <v>0.21635692693576392</v>
      </c>
      <c r="O5" s="655">
        <v>3.0854533050713395</v>
      </c>
      <c r="P5" s="655">
        <v>79.163803530151483</v>
      </c>
      <c r="Q5" s="655">
        <v>10.763701376671333</v>
      </c>
      <c r="R5" s="278"/>
      <c r="S5" s="278"/>
    </row>
    <row r="6" spans="1:20" x14ac:dyDescent="0.2">
      <c r="A6" s="175">
        <v>2021</v>
      </c>
      <c r="B6" s="526" t="s">
        <v>57</v>
      </c>
      <c r="C6" s="189">
        <v>18907788.713772431</v>
      </c>
      <c r="D6" s="189">
        <v>504894.89139755198</v>
      </c>
      <c r="E6" s="190">
        <v>505858.93319350504</v>
      </c>
      <c r="F6" s="189">
        <v>56075.849046032003</v>
      </c>
      <c r="G6" s="190">
        <v>89694.939944111014</v>
      </c>
      <c r="H6" s="189">
        <v>984560.98226076504</v>
      </c>
      <c r="I6" s="189">
        <v>14410769.083667487</v>
      </c>
      <c r="J6" s="189">
        <v>2355934.1177922376</v>
      </c>
      <c r="K6" s="189">
        <v>2.6703011073409479</v>
      </c>
      <c r="L6" s="189">
        <v>2.6753997564243854</v>
      </c>
      <c r="M6" s="189">
        <v>0.2965753949068955</v>
      </c>
      <c r="N6" s="189">
        <v>0.47438090885147893</v>
      </c>
      <c r="O6" s="189">
        <v>5.2071714845407113</v>
      </c>
      <c r="P6" s="189">
        <v>76.21604674041383</v>
      </c>
      <c r="Q6" s="189">
        <v>12.460125049293445</v>
      </c>
      <c r="R6" s="67"/>
      <c r="S6" s="188"/>
      <c r="T6" s="188"/>
    </row>
    <row r="7" spans="1:20" ht="19.5" customHeight="1" x14ac:dyDescent="0.2">
      <c r="A7" s="175">
        <v>2020</v>
      </c>
      <c r="B7" s="175" t="s">
        <v>57</v>
      </c>
      <c r="C7" s="189">
        <v>12522684.44384747</v>
      </c>
      <c r="D7" s="189">
        <v>321539.24721490004</v>
      </c>
      <c r="E7" s="190">
        <v>118874.88289300101</v>
      </c>
      <c r="F7" s="189">
        <v>13342.661117416001</v>
      </c>
      <c r="G7" s="190">
        <v>18823.053625770001</v>
      </c>
      <c r="H7" s="189">
        <v>960822.67860882799</v>
      </c>
      <c r="I7" s="189">
        <v>9444655.9826381207</v>
      </c>
      <c r="J7" s="189">
        <v>1644625.937749438</v>
      </c>
      <c r="K7" s="189">
        <v>2.5676543129127216</v>
      </c>
      <c r="L7" s="189">
        <v>0.94927635864373716</v>
      </c>
      <c r="M7" s="189">
        <v>0.10654793049561664</v>
      </c>
      <c r="N7" s="189">
        <v>0.15031165011123448</v>
      </c>
      <c r="O7" s="189">
        <v>7.6726574315372966</v>
      </c>
      <c r="P7" s="189">
        <v>75.420378314159166</v>
      </c>
      <c r="Q7" s="189">
        <v>13.133174002140255</v>
      </c>
      <c r="R7" s="67"/>
      <c r="S7" s="188"/>
      <c r="T7" s="188"/>
    </row>
    <row r="8" spans="1:20" x14ac:dyDescent="0.2">
      <c r="A8" s="175">
        <v>2019</v>
      </c>
      <c r="B8" s="175" t="s">
        <v>57</v>
      </c>
      <c r="C8" s="189">
        <v>19192234.116253532</v>
      </c>
      <c r="D8" s="189">
        <v>269829.29230699199</v>
      </c>
      <c r="E8" s="190">
        <v>117997.54210413</v>
      </c>
      <c r="F8" s="189">
        <v>24787.997245219001</v>
      </c>
      <c r="G8" s="190">
        <v>31511.594993928004</v>
      </c>
      <c r="H8" s="189">
        <v>2074437.8308804471</v>
      </c>
      <c r="I8" s="189">
        <v>14690021.44530453</v>
      </c>
      <c r="J8" s="189">
        <v>1983648.4134182888</v>
      </c>
      <c r="K8" s="190">
        <v>1.4059295581355939</v>
      </c>
      <c r="L8" s="190">
        <v>0.6148192096312548</v>
      </c>
      <c r="M8" s="190">
        <v>0.12915639260687492</v>
      </c>
      <c r="N8" s="189">
        <v>0.16418930075077315</v>
      </c>
      <c r="O8" s="189">
        <v>10.80873554540295</v>
      </c>
      <c r="P8" s="189">
        <v>76.541487334524717</v>
      </c>
      <c r="Q8" s="189">
        <v>10.335682658947846</v>
      </c>
      <c r="R8" s="67"/>
      <c r="S8" s="188"/>
      <c r="T8" s="188"/>
    </row>
    <row r="9" spans="1:20" x14ac:dyDescent="0.2">
      <c r="A9" s="175">
        <v>2018</v>
      </c>
      <c r="B9" s="175" t="s">
        <v>57</v>
      </c>
      <c r="C9" s="189">
        <v>18532039.976833999</v>
      </c>
      <c r="D9" s="189">
        <v>302282.14469999995</v>
      </c>
      <c r="E9" s="190">
        <v>137245.56724099998</v>
      </c>
      <c r="F9" s="189">
        <v>64412.985463999998</v>
      </c>
      <c r="G9" s="190">
        <v>42293.799438999995</v>
      </c>
      <c r="H9" s="189">
        <v>645735.94198999996</v>
      </c>
      <c r="I9" s="189">
        <v>15156394.699000001</v>
      </c>
      <c r="J9" s="189">
        <v>2183674.8389999997</v>
      </c>
      <c r="K9" s="190">
        <v>1.6311325956444522</v>
      </c>
      <c r="L9" s="190">
        <v>0.74058531825187068</v>
      </c>
      <c r="M9" s="190">
        <v>0.34757633560320145</v>
      </c>
      <c r="N9" s="189">
        <v>0.22821988022834733</v>
      </c>
      <c r="O9" s="189">
        <v>3.4844298997692804</v>
      </c>
      <c r="P9" s="189">
        <v>81.784815476041885</v>
      </c>
      <c r="Q9" s="189">
        <v>11.783240494460973</v>
      </c>
      <c r="R9" s="67"/>
      <c r="S9" s="188"/>
      <c r="T9" s="188"/>
    </row>
    <row r="10" spans="1:20" x14ac:dyDescent="0.2">
      <c r="A10" s="175">
        <v>2022</v>
      </c>
      <c r="B10" s="175" t="s">
        <v>60</v>
      </c>
      <c r="C10" s="189">
        <v>7100457.434425042</v>
      </c>
      <c r="D10" s="189">
        <v>201586.26698918</v>
      </c>
      <c r="E10" s="190">
        <v>259475.65116384602</v>
      </c>
      <c r="F10" s="189">
        <v>19687.678433418001</v>
      </c>
      <c r="G10" s="190">
        <v>15362.331503504</v>
      </c>
      <c r="H10" s="189">
        <v>219081.29858565101</v>
      </c>
      <c r="I10" s="189">
        <v>5620992.1731302729</v>
      </c>
      <c r="J10" s="189">
        <v>764272.03461917001</v>
      </c>
      <c r="K10" s="189">
        <v>2.8390602838041445</v>
      </c>
      <c r="L10" s="189">
        <v>3.6543511958234438</v>
      </c>
      <c r="M10" s="189">
        <v>0.27727338154252612</v>
      </c>
      <c r="N10" s="189">
        <v>0.21635692693576392</v>
      </c>
      <c r="O10" s="189">
        <v>3.0854533050713395</v>
      </c>
      <c r="P10" s="189">
        <v>79.163803530151483</v>
      </c>
      <c r="Q10" s="189">
        <v>10.763701376671333</v>
      </c>
      <c r="R10" s="67"/>
      <c r="S10" s="188"/>
      <c r="T10" s="188"/>
    </row>
    <row r="11" spans="1:20" x14ac:dyDescent="0.2">
      <c r="A11" s="175">
        <v>2021</v>
      </c>
      <c r="B11" s="175" t="s">
        <v>63</v>
      </c>
      <c r="C11" s="300">
        <v>5766618.8858957943</v>
      </c>
      <c r="D11" s="195">
        <v>132714.647981897</v>
      </c>
      <c r="E11" s="196">
        <v>248454.429950572</v>
      </c>
      <c r="F11" s="195">
        <v>13561.55317386</v>
      </c>
      <c r="G11" s="196">
        <v>20663.593784814002</v>
      </c>
      <c r="H11" s="195">
        <v>395480.86399976502</v>
      </c>
      <c r="I11" s="189">
        <v>4269363.1841741297</v>
      </c>
      <c r="J11" s="189">
        <v>686380.61283075798</v>
      </c>
      <c r="K11" s="528">
        <v>2.3014291495228738</v>
      </c>
      <c r="L11" s="528">
        <v>4.3084940216571423</v>
      </c>
      <c r="M11" s="528">
        <v>0.23517339089339401</v>
      </c>
      <c r="N11" s="528">
        <v>0.35833118494016952</v>
      </c>
      <c r="O11" s="528">
        <v>6.8581064888308552</v>
      </c>
      <c r="P11" s="528">
        <v>74.035813162827409</v>
      </c>
      <c r="Q11" s="528">
        <v>11.902652601328182</v>
      </c>
      <c r="R11" s="67"/>
      <c r="S11" s="188"/>
      <c r="T11" s="188"/>
    </row>
    <row r="12" spans="1:20" x14ac:dyDescent="0.2">
      <c r="A12" s="175"/>
      <c r="B12" s="175" t="s">
        <v>62</v>
      </c>
      <c r="C12" s="300">
        <v>5136555.14876399</v>
      </c>
      <c r="D12" s="189">
        <v>79414.797547430993</v>
      </c>
      <c r="E12" s="190">
        <v>150524.03138788001</v>
      </c>
      <c r="F12" s="189">
        <v>18314.041755671999</v>
      </c>
      <c r="G12" s="190">
        <v>19281.2785449</v>
      </c>
      <c r="H12" s="189">
        <v>284991.11459100002</v>
      </c>
      <c r="I12" s="189">
        <v>4026183.4374199002</v>
      </c>
      <c r="J12" s="189">
        <v>557846.53104608995</v>
      </c>
      <c r="K12" s="190">
        <v>1.5460711556176046</v>
      </c>
      <c r="L12" s="190">
        <v>2.9304470998252716</v>
      </c>
      <c r="M12" s="190">
        <v>0.35654327122485796</v>
      </c>
      <c r="N12" s="190">
        <v>0.37537372784831591</v>
      </c>
      <c r="O12" s="190">
        <v>5.5482927046851129</v>
      </c>
      <c r="P12" s="190">
        <v>78.382949677639914</v>
      </c>
      <c r="Q12" s="190">
        <v>10.860323989324336</v>
      </c>
      <c r="R12" s="67"/>
      <c r="S12" s="188"/>
      <c r="T12" s="188"/>
    </row>
    <row r="13" spans="1:20" x14ac:dyDescent="0.2">
      <c r="A13" s="175"/>
      <c r="B13" s="175" t="s">
        <v>61</v>
      </c>
      <c r="C13" s="300">
        <v>5019682.7244793801</v>
      </c>
      <c r="D13" s="375">
        <v>165460.278694334</v>
      </c>
      <c r="E13" s="600">
        <v>63933.006098246995</v>
      </c>
      <c r="F13" s="375">
        <v>14877.083329080002</v>
      </c>
      <c r="G13" s="600">
        <v>25181.628495756999</v>
      </c>
      <c r="H13" s="189">
        <v>140362.60621299999</v>
      </c>
      <c r="I13" s="189">
        <v>4072324.4691567058</v>
      </c>
      <c r="J13" s="375">
        <v>537543.65249286999</v>
      </c>
      <c r="K13" s="189">
        <v>3.2962298172240523</v>
      </c>
      <c r="L13" s="189">
        <v>1.273646355903457</v>
      </c>
      <c r="M13" s="189">
        <v>0.29637497319360939</v>
      </c>
      <c r="N13" s="189">
        <v>0.50165777157497005</v>
      </c>
      <c r="O13" s="189">
        <v>2.7962445819234083</v>
      </c>
      <c r="P13" s="189">
        <v>81.127128798345922</v>
      </c>
      <c r="Q13" s="189">
        <v>10.708717701846817</v>
      </c>
      <c r="R13" s="67"/>
      <c r="S13" s="188"/>
    </row>
    <row r="14" spans="1:20" x14ac:dyDescent="0.2">
      <c r="A14" s="71"/>
      <c r="B14" s="175" t="s">
        <v>60</v>
      </c>
      <c r="C14" s="300">
        <v>2984931.9546332648</v>
      </c>
      <c r="D14" s="375">
        <v>127305.16717388999</v>
      </c>
      <c r="E14" s="600">
        <v>42947.465756805002</v>
      </c>
      <c r="F14" s="375">
        <v>9323.1707874200001</v>
      </c>
      <c r="G14" s="600">
        <v>24568.439118640003</v>
      </c>
      <c r="H14" s="189">
        <v>163726.39745699998</v>
      </c>
      <c r="I14" s="189">
        <v>2042897.9929167503</v>
      </c>
      <c r="J14" s="375">
        <v>574163.32142251998</v>
      </c>
      <c r="K14" s="189">
        <v>4.2649269433524148</v>
      </c>
      <c r="L14" s="189">
        <v>1.4388088710076348</v>
      </c>
      <c r="M14" s="189">
        <v>0.31234114978562266</v>
      </c>
      <c r="N14" s="189">
        <v>0.82308204984386424</v>
      </c>
      <c r="O14" s="189">
        <v>5.4850964760808347</v>
      </c>
      <c r="P14" s="189">
        <v>68.44035388296632</v>
      </c>
      <c r="Q14" s="189">
        <v>19.235390626955279</v>
      </c>
      <c r="R14" s="67"/>
      <c r="S14" s="188"/>
      <c r="T14" s="135"/>
    </row>
    <row r="15" spans="1:20" x14ac:dyDescent="0.2">
      <c r="A15" s="175">
        <v>2020</v>
      </c>
      <c r="B15" s="175" t="s">
        <v>63</v>
      </c>
      <c r="C15" s="189">
        <v>3194497.0170488521</v>
      </c>
      <c r="D15" s="195">
        <v>55778.782540860004</v>
      </c>
      <c r="E15" s="196">
        <v>46891.308183301</v>
      </c>
      <c r="F15" s="189">
        <v>4499.4439391759997</v>
      </c>
      <c r="G15" s="190">
        <v>5064.0636591299999</v>
      </c>
      <c r="H15" s="189">
        <v>129049.209264298</v>
      </c>
      <c r="I15" s="195">
        <v>2521346.0711123599</v>
      </c>
      <c r="J15" s="195">
        <v>431868.13834972802</v>
      </c>
      <c r="K15" s="326">
        <v>1.7460896736848321</v>
      </c>
      <c r="L15" s="326">
        <v>1.4678776637775746</v>
      </c>
      <c r="M15" s="326">
        <v>0.14084984005815998</v>
      </c>
      <c r="N15" s="326">
        <v>0.15852460127849158</v>
      </c>
      <c r="O15" s="326">
        <v>4.0397348495105669</v>
      </c>
      <c r="P15" s="326">
        <v>78.927795444981697</v>
      </c>
      <c r="Q15" s="326">
        <v>13.519127926708711</v>
      </c>
      <c r="R15" s="67"/>
      <c r="S15" s="188"/>
      <c r="T15" s="188"/>
    </row>
    <row r="16" spans="1:20" x14ac:dyDescent="0.2">
      <c r="A16" s="175"/>
      <c r="B16" s="175" t="s">
        <v>62</v>
      </c>
      <c r="C16" s="189">
        <v>2993464.3347087298</v>
      </c>
      <c r="D16" s="195">
        <v>60639.331457449996</v>
      </c>
      <c r="E16" s="196">
        <v>11227.746132169999</v>
      </c>
      <c r="F16" s="189">
        <v>5674.1674381599996</v>
      </c>
      <c r="G16" s="190">
        <v>4469.2816749700005</v>
      </c>
      <c r="H16" s="189">
        <v>133148.72742216999</v>
      </c>
      <c r="I16" s="195">
        <v>2424774.0473383102</v>
      </c>
      <c r="J16" s="195">
        <v>353531.0332455</v>
      </c>
      <c r="K16" s="326">
        <v>2.0257242003636677</v>
      </c>
      <c r="L16" s="326">
        <v>0.37507532667037713</v>
      </c>
      <c r="M16" s="326">
        <v>0.1895518637843436</v>
      </c>
      <c r="N16" s="326">
        <v>0.14930131697743682</v>
      </c>
      <c r="O16" s="326">
        <v>4.4479810859388653</v>
      </c>
      <c r="P16" s="326">
        <v>81.002269485006096</v>
      </c>
      <c r="Q16" s="326">
        <v>11.810096721259226</v>
      </c>
      <c r="R16" s="67"/>
      <c r="S16" s="188"/>
      <c r="T16" s="188"/>
    </row>
    <row r="17" spans="1:20" x14ac:dyDescent="0.2">
      <c r="A17" s="175"/>
      <c r="B17" s="175" t="s">
        <v>61</v>
      </c>
      <c r="C17" s="189">
        <v>2224953.1546910591</v>
      </c>
      <c r="D17" s="189">
        <v>78032.561358679988</v>
      </c>
      <c r="E17" s="196">
        <v>15004.09733604</v>
      </c>
      <c r="F17" s="189">
        <v>1566.38591526</v>
      </c>
      <c r="G17" s="190">
        <v>4303.02494587</v>
      </c>
      <c r="H17" s="189">
        <v>254055.88005626001</v>
      </c>
      <c r="I17" s="195">
        <v>1553939.08414662</v>
      </c>
      <c r="J17" s="195">
        <v>318052.12093233003</v>
      </c>
      <c r="K17" s="326">
        <v>3.5071552492760247</v>
      </c>
      <c r="L17" s="326">
        <v>0.67435565123722174</v>
      </c>
      <c r="M17" s="326">
        <v>7.0400849202485669E-2</v>
      </c>
      <c r="N17" s="326">
        <v>0.19339845141447426</v>
      </c>
      <c r="O17" s="326">
        <v>11.418482205821379</v>
      </c>
      <c r="P17" s="326">
        <v>69.841429284491554</v>
      </c>
      <c r="Q17" s="326">
        <v>14.294778308556902</v>
      </c>
      <c r="R17" s="67"/>
      <c r="S17" s="188"/>
      <c r="T17" s="188"/>
    </row>
    <row r="18" spans="1:20" x14ac:dyDescent="0.2">
      <c r="A18" s="175"/>
      <c r="B18" s="175" t="s">
        <v>60</v>
      </c>
      <c r="C18" s="189">
        <v>4109769.9373988318</v>
      </c>
      <c r="D18" s="189">
        <v>127088.57185791001</v>
      </c>
      <c r="E18" s="190">
        <v>45751.731241490001</v>
      </c>
      <c r="F18" s="189">
        <v>1602.6638248199999</v>
      </c>
      <c r="G18" s="190">
        <v>4986.6833458000001</v>
      </c>
      <c r="H18" s="189">
        <v>444568.86186609999</v>
      </c>
      <c r="I18" s="189">
        <v>2944596.7800408299</v>
      </c>
      <c r="J18" s="189">
        <v>541174.64522188006</v>
      </c>
      <c r="K18" s="326">
        <v>3.0923524623947025</v>
      </c>
      <c r="L18" s="326">
        <v>1.1132431240286731</v>
      </c>
      <c r="M18" s="326">
        <v>3.8996436521562636E-2</v>
      </c>
      <c r="N18" s="326">
        <v>0.12133728704425209</v>
      </c>
      <c r="O18" s="326">
        <v>10.817366145499568</v>
      </c>
      <c r="P18" s="326">
        <v>71.648701141274415</v>
      </c>
      <c r="Q18" s="326">
        <v>13.168003403236774</v>
      </c>
      <c r="R18" s="67"/>
      <c r="S18" s="188"/>
      <c r="T18" s="188"/>
    </row>
    <row r="19" spans="1:20" x14ac:dyDescent="0.2">
      <c r="A19" s="175">
        <v>2019</v>
      </c>
      <c r="B19" s="175" t="s">
        <v>63</v>
      </c>
      <c r="C19" s="189">
        <v>4770570.63212643</v>
      </c>
      <c r="D19" s="189">
        <v>68163.307251307997</v>
      </c>
      <c r="E19" s="190">
        <v>21124.489197419003</v>
      </c>
      <c r="F19" s="189">
        <v>1914.9449139000001</v>
      </c>
      <c r="G19" s="190">
        <v>5990.5648821499999</v>
      </c>
      <c r="H19" s="189">
        <v>509228.29544136301</v>
      </c>
      <c r="I19" s="189">
        <v>3629239.1941541201</v>
      </c>
      <c r="J19" s="189">
        <v>534909.83628616994</v>
      </c>
      <c r="K19" s="190">
        <v>1.4288292220699172</v>
      </c>
      <c r="L19" s="190">
        <v>0.4428084358537836</v>
      </c>
      <c r="M19" s="190">
        <v>4.014079366112297E-2</v>
      </c>
      <c r="N19" s="189">
        <v>0.12557334004883541</v>
      </c>
      <c r="O19" s="189">
        <v>10.67436863867122</v>
      </c>
      <c r="P19" s="189">
        <v>76.075578248726742</v>
      </c>
      <c r="Q19" s="189">
        <v>11.212701320968382</v>
      </c>
      <c r="R19" s="67"/>
      <c r="S19" s="188"/>
      <c r="T19" s="188"/>
    </row>
    <row r="20" spans="1:20" x14ac:dyDescent="0.2">
      <c r="A20" s="175"/>
      <c r="B20" s="175" t="s">
        <v>62</v>
      </c>
      <c r="C20" s="189">
        <v>5288466.2947698347</v>
      </c>
      <c r="D20" s="189">
        <v>42105.510539269002</v>
      </c>
      <c r="E20" s="190">
        <v>29336.454011827998</v>
      </c>
      <c r="F20" s="189">
        <v>6294.6176392699999</v>
      </c>
      <c r="G20" s="190">
        <v>5583.7839635399996</v>
      </c>
      <c r="H20" s="189">
        <v>996778.485024889</v>
      </c>
      <c r="I20" s="189">
        <v>3747760.4171543</v>
      </c>
      <c r="J20" s="189">
        <v>460607.02643673902</v>
      </c>
      <c r="K20" s="190">
        <v>0.79617621050001464</v>
      </c>
      <c r="L20" s="190">
        <v>0.55472517695425305</v>
      </c>
      <c r="M20" s="190">
        <v>0.11902539013050389</v>
      </c>
      <c r="N20" s="189">
        <v>0.10558418362356259</v>
      </c>
      <c r="O20" s="189">
        <v>18.848158038005817</v>
      </c>
      <c r="P20" s="189">
        <v>70.866678697768094</v>
      </c>
      <c r="Q20" s="189">
        <v>8.7096523030177622</v>
      </c>
      <c r="R20" s="67"/>
      <c r="S20" s="188"/>
      <c r="T20" s="188"/>
    </row>
    <row r="21" spans="1:20" x14ac:dyDescent="0.2">
      <c r="A21" s="175"/>
      <c r="B21" s="175" t="s">
        <v>61</v>
      </c>
      <c r="C21" s="189">
        <v>4597865.5225303685</v>
      </c>
      <c r="D21" s="189">
        <v>73472.068068227993</v>
      </c>
      <c r="E21" s="190">
        <v>31124.328880708003</v>
      </c>
      <c r="F21" s="189">
        <v>7591.3770729459993</v>
      </c>
      <c r="G21" s="190">
        <v>9314.884672002001</v>
      </c>
      <c r="H21" s="189">
        <v>106103.87195076399</v>
      </c>
      <c r="I21" s="189">
        <v>3936291.8472046806</v>
      </c>
      <c r="J21" s="189">
        <v>433967.14468103996</v>
      </c>
      <c r="K21" s="190">
        <v>1.5979603515631684</v>
      </c>
      <c r="L21" s="190">
        <v>0.67692995213090046</v>
      </c>
      <c r="M21" s="190">
        <v>0.16510654858753232</v>
      </c>
      <c r="N21" s="189">
        <v>0.20259149873691151</v>
      </c>
      <c r="O21" s="189">
        <v>2.3076767128319853</v>
      </c>
      <c r="P21" s="189">
        <v>85.61128697470906</v>
      </c>
      <c r="Q21" s="189">
        <v>9.4384479614404295</v>
      </c>
      <c r="R21" s="67"/>
      <c r="S21" s="188"/>
      <c r="T21" s="188"/>
    </row>
    <row r="22" spans="1:20" x14ac:dyDescent="0.2">
      <c r="A22" s="175"/>
      <c r="B22" s="175" t="s">
        <v>60</v>
      </c>
      <c r="C22" s="189">
        <v>4535331.666826902</v>
      </c>
      <c r="D22" s="189">
        <v>86088.406448187001</v>
      </c>
      <c r="E22" s="190">
        <v>36412.270014174996</v>
      </c>
      <c r="F22" s="189">
        <v>8987.0576191030013</v>
      </c>
      <c r="G22" s="190">
        <v>10622.361476236001</v>
      </c>
      <c r="H22" s="189">
        <v>462327.17846343102</v>
      </c>
      <c r="I22" s="189">
        <v>3376729.98679143</v>
      </c>
      <c r="J22" s="189">
        <v>554164.40601434</v>
      </c>
      <c r="K22" s="190">
        <v>1.8981722346321335</v>
      </c>
      <c r="L22" s="190">
        <v>0.80285793165928399</v>
      </c>
      <c r="M22" s="190">
        <v>0.19815656889743422</v>
      </c>
      <c r="N22" s="189">
        <v>0.23421355386050138</v>
      </c>
      <c r="O22" s="189">
        <v>10.193900081113439</v>
      </c>
      <c r="P22" s="189">
        <v>74.453870959208686</v>
      </c>
      <c r="Q22" s="189">
        <v>12.218828670628524</v>
      </c>
      <c r="R22" s="67"/>
      <c r="S22" s="188"/>
      <c r="T22" s="188"/>
    </row>
    <row r="23" spans="1:20" x14ac:dyDescent="0.2">
      <c r="A23" s="175">
        <v>2018</v>
      </c>
      <c r="B23" s="175" t="s">
        <v>63</v>
      </c>
      <c r="C23" s="189">
        <v>4456151.1896350002</v>
      </c>
      <c r="D23" s="189">
        <v>97703.875520000001</v>
      </c>
      <c r="E23" s="190">
        <v>40761.549396000002</v>
      </c>
      <c r="F23" s="189">
        <v>7689.2286050000002</v>
      </c>
      <c r="G23" s="190">
        <v>10766.715994</v>
      </c>
      <c r="H23" s="189">
        <v>75643.761419999995</v>
      </c>
      <c r="I23" s="189">
        <v>3661415.6780000003</v>
      </c>
      <c r="J23" s="189">
        <v>562170.38069999998</v>
      </c>
      <c r="K23" s="190">
        <v>2.1925619522797843</v>
      </c>
      <c r="L23" s="190">
        <v>0.91472545839134212</v>
      </c>
      <c r="M23" s="190">
        <v>0.17255313560467006</v>
      </c>
      <c r="N23" s="189">
        <v>0.24161469249614695</v>
      </c>
      <c r="O23" s="189">
        <v>1.6975133517899315</v>
      </c>
      <c r="P23" s="189">
        <v>82.165427567099755</v>
      </c>
      <c r="Q23" s="189">
        <v>12.615603842338368</v>
      </c>
      <c r="R23" s="67"/>
      <c r="S23" s="188"/>
      <c r="T23" s="188"/>
    </row>
    <row r="24" spans="1:20" x14ac:dyDescent="0.2">
      <c r="A24" s="175"/>
      <c r="B24" s="175" t="s">
        <v>62</v>
      </c>
      <c r="C24" s="189">
        <v>4852989.1462920001</v>
      </c>
      <c r="D24" s="189">
        <v>45422.226450000002</v>
      </c>
      <c r="E24" s="190">
        <v>32181.842164000002</v>
      </c>
      <c r="F24" s="189">
        <v>9679.516552000001</v>
      </c>
      <c r="G24" s="190">
        <v>10151.723586</v>
      </c>
      <c r="H24" s="189">
        <v>65795.015240000008</v>
      </c>
      <c r="I24" s="189">
        <v>4146635.5470000003</v>
      </c>
      <c r="J24" s="189">
        <v>543123.27529999998</v>
      </c>
      <c r="K24" s="190">
        <v>0.93596389937747015</v>
      </c>
      <c r="L24" s="190">
        <v>0.66313443516742721</v>
      </c>
      <c r="M24" s="190">
        <v>0.19945473315957818</v>
      </c>
      <c r="N24" s="189">
        <v>0.20918496374047277</v>
      </c>
      <c r="O24" s="189">
        <v>1.3557626703177708</v>
      </c>
      <c r="P24" s="189">
        <v>85.444978795559436</v>
      </c>
      <c r="Q24" s="189">
        <v>11.19152050267785</v>
      </c>
      <c r="R24" s="67"/>
      <c r="S24" s="188"/>
      <c r="T24" s="188"/>
    </row>
    <row r="25" spans="1:20" x14ac:dyDescent="0.2">
      <c r="A25" s="175"/>
      <c r="B25" s="175" t="s">
        <v>61</v>
      </c>
      <c r="C25" s="189">
        <v>4503540.9297820004</v>
      </c>
      <c r="D25" s="189">
        <v>85908.674109999993</v>
      </c>
      <c r="E25" s="190">
        <v>31666.2068</v>
      </c>
      <c r="F25" s="189">
        <v>20118.385826999998</v>
      </c>
      <c r="G25" s="190">
        <v>10978.702775</v>
      </c>
      <c r="H25" s="189">
        <v>69921.397570000001</v>
      </c>
      <c r="I25" s="189">
        <v>3768807.9639999997</v>
      </c>
      <c r="J25" s="189">
        <v>516139.59869999997</v>
      </c>
      <c r="K25" s="190">
        <v>1.9075806226581473</v>
      </c>
      <c r="L25" s="190">
        <v>0.70314020220379891</v>
      </c>
      <c r="M25" s="190">
        <v>0.44672372563457202</v>
      </c>
      <c r="N25" s="189">
        <v>0.24377934932038994</v>
      </c>
      <c r="O25" s="189">
        <v>1.5525871455416003</v>
      </c>
      <c r="P25" s="189">
        <v>83.685438253193226</v>
      </c>
      <c r="Q25" s="189">
        <v>11.460750701448259</v>
      </c>
      <c r="R25" s="67"/>
      <c r="S25" s="188"/>
      <c r="T25" s="188"/>
    </row>
    <row r="26" spans="1:20" x14ac:dyDescent="0.2">
      <c r="A26" s="175"/>
      <c r="B26" s="175" t="s">
        <v>60</v>
      </c>
      <c r="C26" s="189">
        <v>4719358.7111249994</v>
      </c>
      <c r="D26" s="189">
        <v>73247.368620000008</v>
      </c>
      <c r="E26" s="190">
        <v>32635.968880999997</v>
      </c>
      <c r="F26" s="189">
        <v>26925.854479999998</v>
      </c>
      <c r="G26" s="190">
        <v>10396.657084</v>
      </c>
      <c r="H26" s="189">
        <v>434375.76776000002</v>
      </c>
      <c r="I26" s="189">
        <v>3579535.5100000002</v>
      </c>
      <c r="J26" s="189">
        <v>562241.58429999999</v>
      </c>
      <c r="K26" s="190">
        <v>1.5520619029728155</v>
      </c>
      <c r="L26" s="190">
        <v>0.69153397481879997</v>
      </c>
      <c r="M26" s="190">
        <v>0.57054053586830278</v>
      </c>
      <c r="N26" s="189">
        <v>0.22029808964281181</v>
      </c>
      <c r="O26" s="189">
        <v>9.2041269661498912</v>
      </c>
      <c r="P26" s="189">
        <v>75.847921912820894</v>
      </c>
      <c r="Q26" s="189">
        <v>11.913516617726501</v>
      </c>
      <c r="R26" s="67"/>
      <c r="S26" s="188"/>
      <c r="T26" s="188"/>
    </row>
    <row r="27" spans="1:20" x14ac:dyDescent="0.2">
      <c r="A27" s="175">
        <v>2018</v>
      </c>
      <c r="B27" s="175" t="s">
        <v>64</v>
      </c>
      <c r="C27" s="189">
        <v>1505676.962109</v>
      </c>
      <c r="D27" s="189">
        <v>26014.783579999999</v>
      </c>
      <c r="E27" s="190">
        <v>6651.5138310000002</v>
      </c>
      <c r="F27" s="189">
        <v>7025.1320409999998</v>
      </c>
      <c r="G27" s="190">
        <v>3223.9734469999999</v>
      </c>
      <c r="H27" s="189">
        <v>19626.975910000001</v>
      </c>
      <c r="I27" s="189">
        <v>1276409.378</v>
      </c>
      <c r="J27" s="189">
        <v>166725.2053</v>
      </c>
      <c r="K27" s="190">
        <v>1.72777987806635</v>
      </c>
      <c r="L27" s="190">
        <v>0.44176234334376963</v>
      </c>
      <c r="M27" s="190">
        <v>0.46657631203707239</v>
      </c>
      <c r="N27" s="189">
        <v>0.21412119120718856</v>
      </c>
      <c r="O27" s="189">
        <v>1.3035316607692873</v>
      </c>
      <c r="P27" s="189">
        <v>84.773122663186328</v>
      </c>
      <c r="Q27" s="189">
        <v>11.07310595139001</v>
      </c>
      <c r="R27" s="67"/>
      <c r="S27" s="188"/>
      <c r="T27" s="188"/>
    </row>
    <row r="28" spans="1:20" x14ac:dyDescent="0.2">
      <c r="A28" s="175"/>
      <c r="B28" s="175" t="s">
        <v>65</v>
      </c>
      <c r="C28" s="189">
        <v>1758574.108028</v>
      </c>
      <c r="D28" s="189">
        <v>33717.498370000001</v>
      </c>
      <c r="E28" s="190">
        <v>15883.016809999999</v>
      </c>
      <c r="F28" s="189">
        <v>13595.539269999999</v>
      </c>
      <c r="G28" s="190">
        <v>3393.8555780000002</v>
      </c>
      <c r="H28" s="189">
        <v>403478.81640000001</v>
      </c>
      <c r="I28" s="189">
        <v>1115690.76</v>
      </c>
      <c r="J28" s="189">
        <v>172814.62160000001</v>
      </c>
      <c r="K28" s="190">
        <v>1.9173203003545616</v>
      </c>
      <c r="L28" s="190">
        <v>0.90317585920849408</v>
      </c>
      <c r="M28" s="190">
        <v>0.77310016154198546</v>
      </c>
      <c r="N28" s="189">
        <v>0.19298905644674505</v>
      </c>
      <c r="O28" s="189">
        <v>22.943520808028172</v>
      </c>
      <c r="P28" s="189">
        <v>63.442919744286151</v>
      </c>
      <c r="Q28" s="189">
        <v>9.8269740701338968</v>
      </c>
      <c r="R28" s="67"/>
      <c r="S28" s="188"/>
      <c r="T28" s="188"/>
    </row>
    <row r="29" spans="1:20" x14ac:dyDescent="0.2">
      <c r="A29" s="175"/>
      <c r="B29" s="175" t="s">
        <v>66</v>
      </c>
      <c r="C29" s="189">
        <v>1455107.640988</v>
      </c>
      <c r="D29" s="189">
        <v>13515.086670000001</v>
      </c>
      <c r="E29" s="190">
        <v>10101.438239999999</v>
      </c>
      <c r="F29" s="189">
        <v>6305.1831689999999</v>
      </c>
      <c r="G29" s="190">
        <v>3778.8280589999999</v>
      </c>
      <c r="H29" s="189">
        <v>11269.97545</v>
      </c>
      <c r="I29" s="189">
        <v>1187435.372</v>
      </c>
      <c r="J29" s="189">
        <v>222701.7574</v>
      </c>
      <c r="K29" s="190">
        <v>0.92880322316384967</v>
      </c>
      <c r="L29" s="190">
        <v>0.69420556634155595</v>
      </c>
      <c r="M29" s="190">
        <v>0.43331386568205077</v>
      </c>
      <c r="N29" s="189">
        <v>0.25969405647778898</v>
      </c>
      <c r="O29" s="189">
        <v>0.77451146104544044</v>
      </c>
      <c r="P29" s="189">
        <v>81.604641371668293</v>
      </c>
      <c r="Q29" s="189">
        <v>15.304830455621021</v>
      </c>
      <c r="R29" s="67"/>
      <c r="S29" s="188"/>
      <c r="T29" s="188"/>
    </row>
    <row r="30" spans="1:20" x14ac:dyDescent="0.2">
      <c r="A30" s="175"/>
      <c r="B30" s="175" t="s">
        <v>67</v>
      </c>
      <c r="C30" s="189">
        <v>1422763.025141</v>
      </c>
      <c r="D30" s="189">
        <v>25306.77205</v>
      </c>
      <c r="E30" s="190">
        <v>10177.42362</v>
      </c>
      <c r="F30" s="189">
        <v>1823.984764</v>
      </c>
      <c r="G30" s="190">
        <v>3357.9905370000001</v>
      </c>
      <c r="H30" s="189">
        <v>10718.722970000001</v>
      </c>
      <c r="I30" s="189">
        <v>1216146.764</v>
      </c>
      <c r="J30" s="189">
        <v>155231.36720000001</v>
      </c>
      <c r="K30" s="190">
        <v>1.7787060531385415</v>
      </c>
      <c r="L30" s="190">
        <v>0.71532809330572722</v>
      </c>
      <c r="M30" s="190">
        <v>0.128200180337076</v>
      </c>
      <c r="N30" s="189">
        <v>0.2360189629377818</v>
      </c>
      <c r="O30" s="189">
        <v>0.75337373691853871</v>
      </c>
      <c r="P30" s="189">
        <v>85.477816228705848</v>
      </c>
      <c r="Q30" s="189">
        <v>10.910556744656484</v>
      </c>
      <c r="R30" s="67"/>
      <c r="S30" s="188"/>
      <c r="T30" s="188"/>
    </row>
    <row r="31" spans="1:20" x14ac:dyDescent="0.2">
      <c r="A31" s="175"/>
      <c r="B31" s="175" t="s">
        <v>68</v>
      </c>
      <c r="C31" s="189">
        <v>1559884.3674310001</v>
      </c>
      <c r="D31" s="189">
        <v>36070.917009999997</v>
      </c>
      <c r="E31" s="190">
        <v>10590.050020000001</v>
      </c>
      <c r="F31" s="189">
        <v>3669.6357029999999</v>
      </c>
      <c r="G31" s="190">
        <v>3826.894988</v>
      </c>
      <c r="H31" s="189">
        <v>46279.656309999998</v>
      </c>
      <c r="I31" s="189">
        <v>1279043.287</v>
      </c>
      <c r="J31" s="189">
        <v>180403.9264</v>
      </c>
      <c r="K31" s="190">
        <v>2.3124096736353477</v>
      </c>
      <c r="L31" s="190">
        <v>0.67889968263743372</v>
      </c>
      <c r="M31" s="190">
        <v>0.23525049546099272</v>
      </c>
      <c r="N31" s="189">
        <v>0.2453319661317318</v>
      </c>
      <c r="O31" s="189">
        <v>2.9668645494677754</v>
      </c>
      <c r="P31" s="189">
        <v>81.996032122975762</v>
      </c>
      <c r="Q31" s="189">
        <v>11.565211509690956</v>
      </c>
      <c r="R31" s="67"/>
      <c r="S31" s="188"/>
      <c r="T31" s="188"/>
    </row>
    <row r="32" spans="1:20" x14ac:dyDescent="0.2">
      <c r="A32" s="175"/>
      <c r="B32" s="175" t="s">
        <v>69</v>
      </c>
      <c r="C32" s="189">
        <v>1520893.53721</v>
      </c>
      <c r="D32" s="189">
        <v>24530.985049999999</v>
      </c>
      <c r="E32" s="190">
        <v>10898.73316</v>
      </c>
      <c r="F32" s="189">
        <v>14624.765359999999</v>
      </c>
      <c r="G32" s="190">
        <v>3793.8172500000001</v>
      </c>
      <c r="H32" s="189">
        <v>12923.01829</v>
      </c>
      <c r="I32" s="189">
        <v>1273617.9129999999</v>
      </c>
      <c r="J32" s="189">
        <v>180504.3051</v>
      </c>
      <c r="K32" s="190">
        <v>1.6129324275386701</v>
      </c>
      <c r="L32" s="190">
        <v>0.71660066226549679</v>
      </c>
      <c r="M32" s="190">
        <v>0.96159034161118018</v>
      </c>
      <c r="N32" s="189">
        <v>0.24944660209152841</v>
      </c>
      <c r="O32" s="189">
        <v>0.84969907319789162</v>
      </c>
      <c r="P32" s="189">
        <v>83.741424487632827</v>
      </c>
      <c r="Q32" s="189">
        <v>11.868306405662407</v>
      </c>
      <c r="R32" s="67"/>
      <c r="S32" s="188"/>
      <c r="T32" s="188"/>
    </row>
    <row r="33" spans="1:20" x14ac:dyDescent="0.2">
      <c r="A33" s="175"/>
      <c r="B33" s="175" t="s">
        <v>70</v>
      </c>
      <c r="C33" s="189">
        <v>1511821.5801320001</v>
      </c>
      <c r="D33" s="189">
        <v>19237.77333</v>
      </c>
      <c r="E33" s="190">
        <v>5289.9421840000005</v>
      </c>
      <c r="F33" s="189">
        <v>4189.2057560000003</v>
      </c>
      <c r="G33" s="190">
        <v>3579.5004920000001</v>
      </c>
      <c r="H33" s="189">
        <v>20777.811269999998</v>
      </c>
      <c r="I33" s="189">
        <v>1299722.2990000001</v>
      </c>
      <c r="J33" s="189">
        <v>159025.04810000001</v>
      </c>
      <c r="K33" s="190">
        <v>1.2724896629878979</v>
      </c>
      <c r="L33" s="190">
        <v>0.34990519076583926</v>
      </c>
      <c r="M33" s="190">
        <v>0.27709657085555245</v>
      </c>
      <c r="N33" s="189">
        <v>0.23676738968678215</v>
      </c>
      <c r="O33" s="189">
        <v>1.3743560445926328</v>
      </c>
      <c r="P33" s="189">
        <v>85.970614262995156</v>
      </c>
      <c r="Q33" s="189">
        <v>10.518770878116134</v>
      </c>
      <c r="R33" s="67"/>
      <c r="S33" s="188"/>
      <c r="T33" s="188"/>
    </row>
    <row r="34" spans="1:20" x14ac:dyDescent="0.2">
      <c r="A34" s="175"/>
      <c r="B34" s="175" t="s">
        <v>71</v>
      </c>
      <c r="C34" s="189">
        <v>1587281.944654</v>
      </c>
      <c r="D34" s="189">
        <v>12261.538790000001</v>
      </c>
      <c r="E34" s="190">
        <v>12027.499040000001</v>
      </c>
      <c r="F34" s="189">
        <v>2800.2407929999999</v>
      </c>
      <c r="G34" s="190">
        <v>3305.149891</v>
      </c>
      <c r="H34" s="189">
        <v>20600.65654</v>
      </c>
      <c r="I34" s="189">
        <v>1351725.585</v>
      </c>
      <c r="J34" s="189">
        <v>184561.2746</v>
      </c>
      <c r="K34" s="190">
        <v>0.77248650318849332</v>
      </c>
      <c r="L34" s="190">
        <v>0.75774181647494188</v>
      </c>
      <c r="M34" s="190">
        <v>0.17641735310045401</v>
      </c>
      <c r="N34" s="189">
        <v>0.20822701991488132</v>
      </c>
      <c r="O34" s="189">
        <v>1.2978574228342645</v>
      </c>
      <c r="P34" s="189">
        <v>85.159765695857686</v>
      </c>
      <c r="Q34" s="189">
        <v>11.627504188629272</v>
      </c>
      <c r="R34" s="67"/>
      <c r="S34" s="188"/>
      <c r="T34" s="188"/>
    </row>
    <row r="35" spans="1:20" x14ac:dyDescent="0.2">
      <c r="A35" s="175"/>
      <c r="B35" s="175" t="s">
        <v>72</v>
      </c>
      <c r="C35" s="189">
        <v>1753885.6215059999</v>
      </c>
      <c r="D35" s="189">
        <v>13922.91433</v>
      </c>
      <c r="E35" s="190">
        <v>14864.40094</v>
      </c>
      <c r="F35" s="189">
        <v>2690.0700029999998</v>
      </c>
      <c r="G35" s="190">
        <v>3267.0732029999999</v>
      </c>
      <c r="H35" s="189">
        <v>24416.547429999999</v>
      </c>
      <c r="I35" s="189">
        <v>1495187.6629999999</v>
      </c>
      <c r="J35" s="189">
        <v>199536.95259999999</v>
      </c>
      <c r="K35" s="190">
        <v>0.79383251446265257</v>
      </c>
      <c r="L35" s="190">
        <v>0.84751256055320534</v>
      </c>
      <c r="M35" s="190">
        <v>0.15337773284726122</v>
      </c>
      <c r="N35" s="189">
        <v>0.18627629777788354</v>
      </c>
      <c r="O35" s="189">
        <v>1.3921402359769828</v>
      </c>
      <c r="P35" s="189">
        <v>85.250009730744864</v>
      </c>
      <c r="Q35" s="189">
        <v>11.376850927637152</v>
      </c>
      <c r="R35" s="67"/>
      <c r="S35" s="188"/>
      <c r="T35" s="188"/>
    </row>
    <row r="36" spans="1:20" x14ac:dyDescent="0.2">
      <c r="A36" s="175"/>
      <c r="B36" s="175" t="s">
        <v>73</v>
      </c>
      <c r="C36" s="189">
        <v>1744993.9002499999</v>
      </c>
      <c r="D36" s="189">
        <v>25396.019179999999</v>
      </c>
      <c r="E36" s="190">
        <v>8337.2766159999992</v>
      </c>
      <c r="F36" s="189">
        <v>3225.9883239999999</v>
      </c>
      <c r="G36" s="190">
        <v>3511.3862199999999</v>
      </c>
      <c r="H36" s="189">
        <v>19362.169010000001</v>
      </c>
      <c r="I36" s="189">
        <v>1498432.861</v>
      </c>
      <c r="J36" s="189">
        <v>186728.19990000001</v>
      </c>
      <c r="K36" s="190">
        <v>1.4553643526410946</v>
      </c>
      <c r="L36" s="190">
        <v>0.47778256501673405</v>
      </c>
      <c r="M36" s="190">
        <v>0.18487103728774193</v>
      </c>
      <c r="N36" s="189">
        <v>0.2012262747449681</v>
      </c>
      <c r="O36" s="189">
        <v>1.1095837645751105</v>
      </c>
      <c r="P36" s="189">
        <v>85.870378159220166</v>
      </c>
      <c r="Q36" s="189">
        <v>10.700793846514193</v>
      </c>
      <c r="R36" s="67"/>
      <c r="S36" s="188"/>
      <c r="T36" s="188"/>
    </row>
    <row r="37" spans="1:20" x14ac:dyDescent="0.2">
      <c r="A37" s="175"/>
      <c r="B37" s="175" t="s">
        <v>74</v>
      </c>
      <c r="C37" s="189">
        <v>1318954.4819479999</v>
      </c>
      <c r="D37" s="189">
        <v>38717.960200000001</v>
      </c>
      <c r="E37" s="190">
        <v>16460.871640000001</v>
      </c>
      <c r="F37" s="189">
        <v>1669.087432</v>
      </c>
      <c r="G37" s="190">
        <v>3641.4571259999998</v>
      </c>
      <c r="H37" s="189">
        <v>31557.07085</v>
      </c>
      <c r="I37" s="189">
        <v>1071260.7320000001</v>
      </c>
      <c r="J37" s="189">
        <v>155647.3027</v>
      </c>
      <c r="K37" s="190">
        <v>2.9355038956929271</v>
      </c>
      <c r="L37" s="190">
        <v>1.2480242392966048</v>
      </c>
      <c r="M37" s="190">
        <v>0.12654624968822875</v>
      </c>
      <c r="N37" s="189">
        <v>0.27608664103569608</v>
      </c>
      <c r="O37" s="189">
        <v>2.3925822522239359</v>
      </c>
      <c r="P37" s="189">
        <v>81.220447457582139</v>
      </c>
      <c r="Q37" s="189">
        <v>11.800809264480474</v>
      </c>
      <c r="R37" s="67"/>
      <c r="S37" s="188"/>
      <c r="T37" s="188"/>
    </row>
    <row r="38" spans="1:20" x14ac:dyDescent="0.2">
      <c r="A38" s="175"/>
      <c r="B38" s="175" t="s">
        <v>75</v>
      </c>
      <c r="C38" s="189">
        <v>1392202.8074370001</v>
      </c>
      <c r="D38" s="189">
        <v>33589.896139999997</v>
      </c>
      <c r="E38" s="190">
        <v>15963.40114</v>
      </c>
      <c r="F38" s="189">
        <v>2794.1528490000001</v>
      </c>
      <c r="G38" s="190">
        <v>3613.872648</v>
      </c>
      <c r="H38" s="189">
        <v>24724.521560000001</v>
      </c>
      <c r="I38" s="189">
        <v>1091722.085</v>
      </c>
      <c r="J38" s="189">
        <v>219794.8781</v>
      </c>
      <c r="K38" s="190">
        <v>2.4127157308235789</v>
      </c>
      <c r="L38" s="190">
        <v>1.1466290007982458</v>
      </c>
      <c r="M38" s="190">
        <v>0.20070013033115083</v>
      </c>
      <c r="N38" s="189">
        <v>0.25957946850093067</v>
      </c>
      <c r="O38" s="189">
        <v>1.7759281498301989</v>
      </c>
      <c r="P38" s="189">
        <v>78.416885756021756</v>
      </c>
      <c r="Q38" s="189">
        <v>15.787561763694127</v>
      </c>
      <c r="R38" s="67"/>
      <c r="S38" s="188"/>
      <c r="T38" s="188"/>
    </row>
    <row r="39" spans="1:20" x14ac:dyDescent="0.2">
      <c r="A39" s="175">
        <v>2019</v>
      </c>
      <c r="B39" s="175" t="s">
        <v>64</v>
      </c>
      <c r="C39" s="189">
        <v>1650060.8354218409</v>
      </c>
      <c r="D39" s="189">
        <v>37662.067479122001</v>
      </c>
      <c r="E39" s="190">
        <v>15954.783684519</v>
      </c>
      <c r="F39" s="189">
        <v>2993.4712933330002</v>
      </c>
      <c r="G39" s="190">
        <v>3684.093786898</v>
      </c>
      <c r="H39" s="189">
        <v>312800.10014372901</v>
      </c>
      <c r="I39" s="189">
        <v>1057438.3864091099</v>
      </c>
      <c r="J39" s="189">
        <v>219527.93262512999</v>
      </c>
      <c r="K39" s="190">
        <v>2.2824653897984089</v>
      </c>
      <c r="L39" s="190">
        <v>0.96692093661141476</v>
      </c>
      <c r="M39" s="190">
        <v>0.18141581383377992</v>
      </c>
      <c r="N39" s="189">
        <v>0.22327017936621441</v>
      </c>
      <c r="O39" s="189">
        <v>18.956882887518574</v>
      </c>
      <c r="P39" s="189">
        <v>64.084812129897855</v>
      </c>
      <c r="Q39" s="189">
        <v>13.304232662973744</v>
      </c>
      <c r="R39" s="67"/>
      <c r="S39" s="188"/>
      <c r="T39" s="188"/>
    </row>
    <row r="40" spans="1:20" x14ac:dyDescent="0.2">
      <c r="A40" s="175"/>
      <c r="B40" s="175" t="s">
        <v>65</v>
      </c>
      <c r="C40" s="189">
        <v>1433273.9619939008</v>
      </c>
      <c r="D40" s="189">
        <v>24803.203672437001</v>
      </c>
      <c r="E40" s="190">
        <v>12426.251426403</v>
      </c>
      <c r="F40" s="189">
        <v>2404.0459908289999</v>
      </c>
      <c r="G40" s="190">
        <v>3340.196053956</v>
      </c>
      <c r="H40" s="189">
        <v>98406.14351501601</v>
      </c>
      <c r="I40" s="189">
        <v>1124057.1134448799</v>
      </c>
      <c r="J40" s="189">
        <v>167837.00789038002</v>
      </c>
      <c r="K40" s="190">
        <v>1.7305277518564557</v>
      </c>
      <c r="L40" s="190">
        <v>0.8669836860160498</v>
      </c>
      <c r="M40" s="190">
        <v>0.16773108662942626</v>
      </c>
      <c r="N40" s="189">
        <v>0.23304658722113963</v>
      </c>
      <c r="O40" s="189">
        <v>6.865829291848585</v>
      </c>
      <c r="P40" s="189">
        <v>78.425837854554089</v>
      </c>
      <c r="Q40" s="189">
        <v>11.710043741874259</v>
      </c>
      <c r="R40" s="67"/>
      <c r="S40" s="188"/>
      <c r="T40" s="188"/>
    </row>
    <row r="41" spans="1:20" x14ac:dyDescent="0.2">
      <c r="A41" s="175"/>
      <c r="B41" s="175" t="s">
        <v>66</v>
      </c>
      <c r="C41" s="189">
        <v>1451996.86941116</v>
      </c>
      <c r="D41" s="189">
        <v>23623.135296627999</v>
      </c>
      <c r="E41" s="190">
        <v>8031.2349032530001</v>
      </c>
      <c r="F41" s="189">
        <v>3589.5403349409999</v>
      </c>
      <c r="G41" s="190">
        <v>3598.0716353819998</v>
      </c>
      <c r="H41" s="189">
        <v>51120.934804685996</v>
      </c>
      <c r="I41" s="189">
        <v>1195234.48693744</v>
      </c>
      <c r="J41" s="189">
        <v>166799.46549882999</v>
      </c>
      <c r="K41" s="190">
        <v>1.62694120037656</v>
      </c>
      <c r="L41" s="190">
        <v>0.55311654401224508</v>
      </c>
      <c r="M41" s="190">
        <v>0.24721405469673602</v>
      </c>
      <c r="N41" s="189">
        <v>0.24780161109032936</v>
      </c>
      <c r="O41" s="189">
        <v>3.5207331283997521</v>
      </c>
      <c r="P41" s="189">
        <v>82.316602199159917</v>
      </c>
      <c r="Q41" s="189">
        <v>11.487591262264466</v>
      </c>
      <c r="R41" s="67"/>
      <c r="S41" s="188"/>
      <c r="T41" s="188"/>
    </row>
    <row r="42" spans="1:20" x14ac:dyDescent="0.2">
      <c r="A42" s="175"/>
      <c r="B42" s="175" t="s">
        <v>67</v>
      </c>
      <c r="C42" s="189">
        <v>1634941.7059351362</v>
      </c>
      <c r="D42" s="189">
        <v>27959.723861668997</v>
      </c>
      <c r="E42" s="190">
        <v>11507.295231448001</v>
      </c>
      <c r="F42" s="189">
        <v>1897.125505088</v>
      </c>
      <c r="G42" s="190">
        <v>3369.2423293020001</v>
      </c>
      <c r="H42" s="189">
        <v>32654.512496379</v>
      </c>
      <c r="I42" s="189">
        <v>1372328.7508010501</v>
      </c>
      <c r="J42" s="189">
        <v>185225.05571020002</v>
      </c>
      <c r="K42" s="190">
        <v>1.7101358268719984</v>
      </c>
      <c r="L42" s="190">
        <v>0.70383520034227653</v>
      </c>
      <c r="M42" s="190">
        <v>0.11603627812545787</v>
      </c>
      <c r="N42" s="189">
        <v>0.20607721468423229</v>
      </c>
      <c r="O42" s="189">
        <v>1.9972891007573645</v>
      </c>
      <c r="P42" s="189">
        <v>83.937472866417608</v>
      </c>
      <c r="Q42" s="189">
        <v>11.329153512801057</v>
      </c>
      <c r="R42" s="67"/>
      <c r="S42" s="188"/>
      <c r="T42" s="188"/>
    </row>
    <row r="43" spans="1:20" x14ac:dyDescent="0.2">
      <c r="A43" s="175"/>
      <c r="B43" s="175" t="s">
        <v>68</v>
      </c>
      <c r="C43" s="189">
        <v>1510134.2912859961</v>
      </c>
      <c r="D43" s="189">
        <v>29957.013870946997</v>
      </c>
      <c r="E43" s="190">
        <v>12449.898811035</v>
      </c>
      <c r="F43" s="189">
        <v>3952.1047271859998</v>
      </c>
      <c r="G43" s="190">
        <v>3114.9159325999999</v>
      </c>
      <c r="H43" s="189">
        <v>62368.091104628002</v>
      </c>
      <c r="I43" s="189">
        <v>1279809.0348478002</v>
      </c>
      <c r="J43" s="189">
        <v>118483.2319918</v>
      </c>
      <c r="K43" s="190">
        <v>1.9837317809289852</v>
      </c>
      <c r="L43" s="190">
        <v>0.82442329022493421</v>
      </c>
      <c r="M43" s="190">
        <v>0.26170551519762375</v>
      </c>
      <c r="N43" s="189">
        <v>0.20626747902978937</v>
      </c>
      <c r="O43" s="189">
        <v>4.1299698619198129</v>
      </c>
      <c r="P43" s="189">
        <v>84.748028187476223</v>
      </c>
      <c r="Q43" s="189">
        <v>7.8458738852226428</v>
      </c>
      <c r="R43" s="67"/>
      <c r="S43" s="188"/>
      <c r="T43" s="188"/>
    </row>
    <row r="44" spans="1:20" x14ac:dyDescent="0.2">
      <c r="A44" s="175"/>
      <c r="B44" s="175" t="s">
        <v>69</v>
      </c>
      <c r="C44" s="190">
        <v>1452789.525309236</v>
      </c>
      <c r="D44" s="189">
        <v>15555.330335612</v>
      </c>
      <c r="E44" s="190">
        <v>7167.1348382250007</v>
      </c>
      <c r="F44" s="189">
        <v>1742.1468406719998</v>
      </c>
      <c r="G44" s="190">
        <v>2830.7264101000001</v>
      </c>
      <c r="H44" s="189">
        <v>11081.268349757</v>
      </c>
      <c r="I44" s="189">
        <v>1284154.0615558301</v>
      </c>
      <c r="J44" s="189">
        <v>130258.85697903999</v>
      </c>
      <c r="K44" s="190">
        <v>1.070721537058229</v>
      </c>
      <c r="L44" s="190">
        <v>0.49333607610499725</v>
      </c>
      <c r="M44" s="190">
        <v>0.1199173596946999</v>
      </c>
      <c r="N44" s="189">
        <v>0.19484766105382409</v>
      </c>
      <c r="O44" s="189">
        <v>0.76275800153489381</v>
      </c>
      <c r="P44" s="189">
        <v>88.392299034678771</v>
      </c>
      <c r="Q44" s="189">
        <v>8.9661203298745917</v>
      </c>
      <c r="R44" s="67"/>
      <c r="S44" s="188"/>
      <c r="T44" s="188"/>
    </row>
    <row r="45" spans="1:20" x14ac:dyDescent="0.2">
      <c r="A45" s="175"/>
      <c r="B45" s="175" t="s">
        <v>70</v>
      </c>
      <c r="C45" s="189">
        <v>1579622.8455730458</v>
      </c>
      <c r="D45" s="189">
        <v>18570.011405956</v>
      </c>
      <c r="E45" s="190">
        <v>8794.9673469710015</v>
      </c>
      <c r="F45" s="189">
        <v>2588.77704554</v>
      </c>
      <c r="G45" s="190">
        <v>2838.8530699200001</v>
      </c>
      <c r="H45" s="189">
        <v>162927.83271915899</v>
      </c>
      <c r="I45" s="189">
        <v>1230042.9189646998</v>
      </c>
      <c r="J45" s="189">
        <v>153859.4850208</v>
      </c>
      <c r="K45" s="190">
        <v>1.1755977990568556</v>
      </c>
      <c r="L45" s="190">
        <v>0.55677640847112575</v>
      </c>
      <c r="M45" s="190">
        <v>0.16388576885901263</v>
      </c>
      <c r="N45" s="189">
        <v>0.17971714437253145</v>
      </c>
      <c r="O45" s="189">
        <v>10.314350237195578</v>
      </c>
      <c r="P45" s="189">
        <v>77.869405498403793</v>
      </c>
      <c r="Q45" s="189">
        <v>9.7402671436411019</v>
      </c>
      <c r="R45" s="67"/>
      <c r="S45" s="188"/>
      <c r="T45" s="188"/>
    </row>
    <row r="46" spans="1:20" x14ac:dyDescent="0.2">
      <c r="A46" s="175"/>
      <c r="B46" s="175" t="s">
        <v>71</v>
      </c>
      <c r="C46" s="189">
        <v>1489856.9002514882</v>
      </c>
      <c r="D46" s="189">
        <v>9612.2962188330002</v>
      </c>
      <c r="E46" s="190">
        <v>12089.11204853</v>
      </c>
      <c r="F46" s="189">
        <v>2996.4271365300001</v>
      </c>
      <c r="G46" s="190">
        <v>1325.3972826199999</v>
      </c>
      <c r="H46" s="189">
        <v>66983.001822136008</v>
      </c>
      <c r="I46" s="189">
        <v>1229865.0811183001</v>
      </c>
      <c r="J46" s="189">
        <v>166985.58462453901</v>
      </c>
      <c r="K46" s="190">
        <v>0.64518251499257695</v>
      </c>
      <c r="L46" s="190">
        <v>0.81142773151497671</v>
      </c>
      <c r="M46" s="190">
        <v>0.20112180814306413</v>
      </c>
      <c r="N46" s="189">
        <v>8.8961381619689292E-2</v>
      </c>
      <c r="O46" s="189">
        <v>4.4959352680669706</v>
      </c>
      <c r="P46" s="189">
        <v>82.54920864619271</v>
      </c>
      <c r="Q46" s="189">
        <v>11.208162649470014</v>
      </c>
      <c r="R46" s="67"/>
      <c r="S46" s="188"/>
      <c r="T46" s="188"/>
    </row>
    <row r="47" spans="1:20" x14ac:dyDescent="0.2">
      <c r="A47" s="175"/>
      <c r="B47" s="175" t="s">
        <v>72</v>
      </c>
      <c r="C47" s="189">
        <v>2218986.5489453012</v>
      </c>
      <c r="D47" s="189">
        <v>13923.20291448</v>
      </c>
      <c r="E47" s="190">
        <v>8452.3746163269989</v>
      </c>
      <c r="F47" s="189">
        <v>709.41345720000004</v>
      </c>
      <c r="G47" s="190">
        <v>1419.5336110000001</v>
      </c>
      <c r="H47" s="189">
        <v>766867.65048359404</v>
      </c>
      <c r="I47" s="189">
        <v>1287852.4170713001</v>
      </c>
      <c r="J47" s="189">
        <v>139761.95679140001</v>
      </c>
      <c r="K47" s="190">
        <v>0.62745774286454281</v>
      </c>
      <c r="L47" s="190">
        <v>0.38091148503556582</v>
      </c>
      <c r="M47" s="190">
        <v>3.1970155814472552E-2</v>
      </c>
      <c r="N47" s="189">
        <v>6.3972159347911034E-2</v>
      </c>
      <c r="O47" s="189">
        <v>34.55936453729705</v>
      </c>
      <c r="P47" s="189">
        <v>58.037864974144384</v>
      </c>
      <c r="Q47" s="189">
        <v>6.2984589454960771</v>
      </c>
      <c r="R47" s="67"/>
      <c r="S47" s="188"/>
      <c r="T47" s="188"/>
    </row>
    <row r="48" spans="1:20" x14ac:dyDescent="0.2">
      <c r="A48" s="176"/>
      <c r="B48" s="175" t="s">
        <v>73</v>
      </c>
      <c r="C48" s="189">
        <v>1543245.424839807</v>
      </c>
      <c r="D48" s="189">
        <v>20076.489647896</v>
      </c>
      <c r="E48" s="190">
        <v>9748.8937270470014</v>
      </c>
      <c r="F48" s="189">
        <v>712.97128510000005</v>
      </c>
      <c r="G48" s="190">
        <v>2111.7838771500001</v>
      </c>
      <c r="H48" s="189">
        <v>94119.861128074001</v>
      </c>
      <c r="I48" s="189">
        <v>1240631.7625324</v>
      </c>
      <c r="J48" s="189">
        <v>175843.66264214003</v>
      </c>
      <c r="K48" s="190">
        <v>1.3009265619549784</v>
      </c>
      <c r="L48" s="190">
        <v>0.63171376179903227</v>
      </c>
      <c r="M48" s="190">
        <v>4.6199475055888041E-2</v>
      </c>
      <c r="N48" s="189">
        <v>0.13684044307918222</v>
      </c>
      <c r="O48" s="189">
        <v>6.0988265128240311</v>
      </c>
      <c r="P48" s="189">
        <v>80.391086379613327</v>
      </c>
      <c r="Q48" s="189">
        <v>11.394406865673558</v>
      </c>
      <c r="R48" s="67"/>
      <c r="S48" s="188"/>
      <c r="T48" s="188"/>
    </row>
    <row r="49" spans="1:20" x14ac:dyDescent="0.2">
      <c r="A49" s="176"/>
      <c r="B49" s="175" t="s">
        <v>74</v>
      </c>
      <c r="C49" s="189">
        <v>1468292.3072726529</v>
      </c>
      <c r="D49" s="189">
        <v>27547.861087104</v>
      </c>
      <c r="E49" s="190">
        <v>6789.345030722</v>
      </c>
      <c r="F49" s="189">
        <v>637.43695100000002</v>
      </c>
      <c r="G49" s="190">
        <v>2109.1622588999999</v>
      </c>
      <c r="H49" s="189">
        <v>98883.441217216998</v>
      </c>
      <c r="I49" s="189">
        <v>1138666.77710468</v>
      </c>
      <c r="J49" s="189">
        <v>193658.28362303</v>
      </c>
      <c r="K49" s="190">
        <v>1.8761837101955565</v>
      </c>
      <c r="L49" s="190">
        <v>0.46239737122461544</v>
      </c>
      <c r="M49" s="190">
        <v>4.3413491158585213E-2</v>
      </c>
      <c r="N49" s="189">
        <v>0.14364730023122987</v>
      </c>
      <c r="O49" s="189">
        <v>6.7345882510882724</v>
      </c>
      <c r="P49" s="189">
        <v>77.550414959249423</v>
      </c>
      <c r="Q49" s="189">
        <v>13.18935491685232</v>
      </c>
      <c r="R49" s="67"/>
      <c r="S49" s="188"/>
      <c r="T49" s="188"/>
    </row>
    <row r="50" spans="1:20" x14ac:dyDescent="0.2">
      <c r="A50" s="176"/>
      <c r="B50" s="175" t="s">
        <v>75</v>
      </c>
      <c r="C50" s="189">
        <v>1759032.9000139702</v>
      </c>
      <c r="D50" s="189">
        <v>20538.956516307997</v>
      </c>
      <c r="E50" s="190">
        <v>4586.2504396499999</v>
      </c>
      <c r="F50" s="189">
        <v>564.53667780000001</v>
      </c>
      <c r="G50" s="190">
        <v>1769.6187461</v>
      </c>
      <c r="H50" s="189">
        <v>316224.99309607199</v>
      </c>
      <c r="I50" s="189">
        <v>1249940.6545170401</v>
      </c>
      <c r="J50" s="189">
        <v>165407.890021</v>
      </c>
      <c r="K50" s="190">
        <v>1.1676277638778032</v>
      </c>
      <c r="L50" s="190">
        <v>0.26072567713847628</v>
      </c>
      <c r="M50" s="190">
        <v>3.209358266099039E-2</v>
      </c>
      <c r="N50" s="189">
        <v>0.10060179920943751</v>
      </c>
      <c r="O50" s="189">
        <v>17.977207424236383</v>
      </c>
      <c r="P50" s="189">
        <v>71.058401153674438</v>
      </c>
      <c r="Q50" s="189">
        <v>9.4033425992024551</v>
      </c>
      <c r="R50" s="67"/>
      <c r="S50" s="188"/>
      <c r="T50" s="188"/>
    </row>
    <row r="51" spans="1:20" x14ac:dyDescent="0.2">
      <c r="A51" s="175">
        <v>2020</v>
      </c>
      <c r="B51" s="175" t="s">
        <v>64</v>
      </c>
      <c r="C51" s="189">
        <v>1706683.5861916509</v>
      </c>
      <c r="D51" s="189">
        <v>50490.66725893</v>
      </c>
      <c r="E51" s="190">
        <v>23250.808652299998</v>
      </c>
      <c r="F51" s="189">
        <v>283.67771235000004</v>
      </c>
      <c r="G51" s="190">
        <v>1404.8797520000001</v>
      </c>
      <c r="H51" s="189">
        <v>202591.68753965999</v>
      </c>
      <c r="I51" s="189">
        <v>1224559.9537473998</v>
      </c>
      <c r="J51" s="189">
        <v>204101.91152901002</v>
      </c>
      <c r="K51" s="190">
        <v>2.9584082056824905</v>
      </c>
      <c r="L51" s="190">
        <v>1.362338563540217</v>
      </c>
      <c r="M51" s="190">
        <v>1.6621576175289039E-2</v>
      </c>
      <c r="N51" s="190">
        <v>8.231635690215397E-2</v>
      </c>
      <c r="O51" s="190">
        <v>11.870489010310907</v>
      </c>
      <c r="P51" s="190">
        <v>71.750848467460955</v>
      </c>
      <c r="Q51" s="190">
        <v>11.958977819927924</v>
      </c>
      <c r="R51" s="67"/>
      <c r="S51" s="188"/>
      <c r="T51" s="188"/>
    </row>
    <row r="52" spans="1:20" x14ac:dyDescent="0.2">
      <c r="A52" s="176"/>
      <c r="B52" s="175" t="s">
        <v>65</v>
      </c>
      <c r="C52" s="189">
        <v>1438825.1302736399</v>
      </c>
      <c r="D52" s="189">
        <v>41715.862528050005</v>
      </c>
      <c r="E52" s="190">
        <v>6069.7736829399992</v>
      </c>
      <c r="F52" s="189">
        <v>518.30246211999997</v>
      </c>
      <c r="G52" s="190">
        <v>1870.4665671199998</v>
      </c>
      <c r="H52" s="189">
        <v>169843.49173735001</v>
      </c>
      <c r="I52" s="189">
        <v>1057258.5992197599</v>
      </c>
      <c r="J52" s="189">
        <v>161548.63407629999</v>
      </c>
      <c r="K52" s="190">
        <v>2.8993003840651825</v>
      </c>
      <c r="L52" s="190">
        <v>0.42185624612948153</v>
      </c>
      <c r="M52" s="190">
        <v>3.6022616731848971E-2</v>
      </c>
      <c r="N52" s="190">
        <v>0.12999957588760414</v>
      </c>
      <c r="O52" s="190">
        <v>11.804317853765085</v>
      </c>
      <c r="P52" s="190">
        <v>73.480687609250154</v>
      </c>
      <c r="Q52" s="190">
        <v>11.227815714170644</v>
      </c>
      <c r="R52" s="67"/>
      <c r="S52" s="188"/>
      <c r="T52" s="188"/>
    </row>
    <row r="53" spans="1:20" x14ac:dyDescent="0.2">
      <c r="A53" s="176"/>
      <c r="B53" s="175" t="s">
        <v>66</v>
      </c>
      <c r="C53" s="189">
        <v>964261.22093354003</v>
      </c>
      <c r="D53" s="189">
        <v>34882.042070930002</v>
      </c>
      <c r="E53" s="190">
        <v>16431.14890625</v>
      </c>
      <c r="F53" s="189">
        <v>800.68365034999999</v>
      </c>
      <c r="G53" s="190">
        <v>1711.33702668</v>
      </c>
      <c r="H53" s="189">
        <v>72133.682589089993</v>
      </c>
      <c r="I53" s="189">
        <v>662778.22707367002</v>
      </c>
      <c r="J53" s="189">
        <v>175524.09961657002</v>
      </c>
      <c r="K53" s="190">
        <v>3.6174888415775235</v>
      </c>
      <c r="L53" s="190">
        <v>1.7040142805226934</v>
      </c>
      <c r="M53" s="190">
        <v>8.3035969192541623E-2</v>
      </c>
      <c r="N53" s="190">
        <v>0.1774764959461074</v>
      </c>
      <c r="O53" s="190">
        <v>7.480720060405881</v>
      </c>
      <c r="P53" s="190">
        <v>68.734302768290092</v>
      </c>
      <c r="Q53" s="190">
        <v>18.202961584065168</v>
      </c>
      <c r="R53" s="67"/>
      <c r="S53" s="188"/>
      <c r="T53" s="188"/>
    </row>
    <row r="54" spans="1:20" x14ac:dyDescent="0.2">
      <c r="A54" s="176"/>
      <c r="B54" s="175" t="s">
        <v>67</v>
      </c>
      <c r="C54" s="189">
        <v>686158.33267918008</v>
      </c>
      <c r="D54" s="189">
        <v>15722.772837870001</v>
      </c>
      <c r="E54" s="190">
        <v>5062.4070511</v>
      </c>
      <c r="F54" s="189">
        <v>374.96185400000002</v>
      </c>
      <c r="G54" s="190">
        <v>1379.155438</v>
      </c>
      <c r="H54" s="189">
        <v>137076.31031708</v>
      </c>
      <c r="I54" s="189">
        <v>415842.40359941998</v>
      </c>
      <c r="J54" s="189">
        <v>110700.32158171001</v>
      </c>
      <c r="K54" s="190">
        <v>2.2914205204619056</v>
      </c>
      <c r="L54" s="190">
        <v>0.73778992544377908</v>
      </c>
      <c r="M54" s="190">
        <v>5.4646549657995196E-2</v>
      </c>
      <c r="N54" s="190">
        <v>0.20099667559452891</v>
      </c>
      <c r="O54" s="190">
        <v>19.977358546656511</v>
      </c>
      <c r="P54" s="190">
        <v>60.604438333601216</v>
      </c>
      <c r="Q54" s="190">
        <v>16.133349448584049</v>
      </c>
      <c r="R54" s="67"/>
      <c r="S54" s="188"/>
      <c r="T54" s="188"/>
    </row>
    <row r="55" spans="1:20" x14ac:dyDescent="0.2">
      <c r="A55" s="176"/>
      <c r="B55" s="175" t="s">
        <v>68</v>
      </c>
      <c r="C55" s="189">
        <v>752669.54753369896</v>
      </c>
      <c r="D55" s="189">
        <v>24718.574572869999</v>
      </c>
      <c r="E55" s="190">
        <v>6621.3663021000002</v>
      </c>
      <c r="F55" s="189">
        <v>252.91088176</v>
      </c>
      <c r="G55" s="190">
        <v>1617.0925149300001</v>
      </c>
      <c r="H55" s="189">
        <v>81906.74842525</v>
      </c>
      <c r="I55" s="189">
        <v>514825.43651724001</v>
      </c>
      <c r="J55" s="189">
        <v>122727.41831955001</v>
      </c>
      <c r="K55" s="190">
        <v>3.2841204554995338</v>
      </c>
      <c r="L55" s="190">
        <v>0.87971757643131487</v>
      </c>
      <c r="M55" s="190">
        <v>3.3601848591951505E-2</v>
      </c>
      <c r="N55" s="190">
        <v>0.21484760745652445</v>
      </c>
      <c r="O55" s="190">
        <v>10.882165844710599</v>
      </c>
      <c r="P55" s="190">
        <v>68.399929053086865</v>
      </c>
      <c r="Q55" s="190">
        <v>16.305617614223351</v>
      </c>
      <c r="R55" s="67"/>
      <c r="S55" s="188"/>
      <c r="T55" s="188"/>
    </row>
    <row r="56" spans="1:20" x14ac:dyDescent="0.2">
      <c r="A56" s="176"/>
      <c r="B56" s="175" t="s">
        <v>69</v>
      </c>
      <c r="C56" s="189">
        <v>786125.27447817894</v>
      </c>
      <c r="D56" s="189">
        <v>37591.213947939999</v>
      </c>
      <c r="E56" s="190">
        <v>3320.3239828400001</v>
      </c>
      <c r="F56" s="189">
        <v>938.51317949999998</v>
      </c>
      <c r="G56" s="190">
        <v>1306.7769929400001</v>
      </c>
      <c r="H56" s="189">
        <v>35072.821313929999</v>
      </c>
      <c r="I56" s="189">
        <v>623271.24402996001</v>
      </c>
      <c r="J56" s="189">
        <v>84624.381031070006</v>
      </c>
      <c r="K56" s="190">
        <v>4.7818350545837145</v>
      </c>
      <c r="L56" s="190">
        <v>0.42236575907624818</v>
      </c>
      <c r="M56" s="190">
        <v>0.11938468460042509</v>
      </c>
      <c r="N56" s="190">
        <v>0.16623012074092441</v>
      </c>
      <c r="O56" s="190">
        <v>4.4614799259839266</v>
      </c>
      <c r="P56" s="190">
        <v>79.283959473721339</v>
      </c>
      <c r="Q56" s="190">
        <v>10.76474498129356</v>
      </c>
      <c r="R56" s="67"/>
      <c r="S56" s="188"/>
      <c r="T56" s="188"/>
    </row>
    <row r="57" spans="1:20" x14ac:dyDescent="0.2">
      <c r="A57" s="176"/>
      <c r="B57" s="175" t="s">
        <v>70</v>
      </c>
      <c r="C57" s="189">
        <v>1104890.184727991</v>
      </c>
      <c r="D57" s="189">
        <v>24239.366772060002</v>
      </c>
      <c r="E57" s="190">
        <v>5497.8505584700006</v>
      </c>
      <c r="F57" s="189">
        <v>2119.8469715199999</v>
      </c>
      <c r="G57" s="190">
        <v>1568.53873477</v>
      </c>
      <c r="H57" s="189">
        <v>77062.703422470004</v>
      </c>
      <c r="I57" s="189">
        <v>876896.45132825</v>
      </c>
      <c r="J57" s="189">
        <v>117505.42694044999</v>
      </c>
      <c r="K57" s="190">
        <v>2.1938258758292259</v>
      </c>
      <c r="L57" s="190">
        <v>0.49759248787457522</v>
      </c>
      <c r="M57" s="190">
        <v>0.19186042204202197</v>
      </c>
      <c r="N57" s="190">
        <v>0.14196331512856666</v>
      </c>
      <c r="O57" s="190">
        <v>6.9746934571096579</v>
      </c>
      <c r="P57" s="190">
        <v>79.365032240206759</v>
      </c>
      <c r="Q57" s="190">
        <v>10.635032201809109</v>
      </c>
      <c r="R57" s="67"/>
      <c r="S57" s="188"/>
      <c r="T57" s="188"/>
    </row>
    <row r="58" spans="1:20" x14ac:dyDescent="0.2">
      <c r="A58" s="176"/>
      <c r="B58" s="175" t="s">
        <v>71</v>
      </c>
      <c r="C58" s="189">
        <v>992111.02440076997</v>
      </c>
      <c r="D58" s="189">
        <v>19502.194436669997</v>
      </c>
      <c r="E58" s="190">
        <v>3531.6332755900003</v>
      </c>
      <c r="F58" s="189">
        <v>2015.6737031800001</v>
      </c>
      <c r="G58" s="190">
        <v>1472.7886632</v>
      </c>
      <c r="H58" s="189">
        <v>36404.422194980005</v>
      </c>
      <c r="I58" s="189">
        <v>806258.58200081007</v>
      </c>
      <c r="J58" s="189">
        <v>122925.73012634</v>
      </c>
      <c r="K58" s="190">
        <v>1.9657270161320124</v>
      </c>
      <c r="L58" s="190">
        <v>0.35597157865704482</v>
      </c>
      <c r="M58" s="190">
        <v>0.20317017487004105</v>
      </c>
      <c r="N58" s="190">
        <v>0.14844998462642392</v>
      </c>
      <c r="O58" s="190">
        <v>3.6693899472559623</v>
      </c>
      <c r="P58" s="190">
        <v>81.266971354116961</v>
      </c>
      <c r="Q58" s="190">
        <v>12.390319944341565</v>
      </c>
      <c r="R58" s="67"/>
      <c r="S58" s="188"/>
      <c r="T58" s="188"/>
    </row>
    <row r="59" spans="1:20" x14ac:dyDescent="0.2">
      <c r="A59" s="176"/>
      <c r="B59" s="175" t="s">
        <v>72</v>
      </c>
      <c r="C59" s="189">
        <v>896463.12557996996</v>
      </c>
      <c r="D59" s="189">
        <v>16897.77024872</v>
      </c>
      <c r="E59" s="190">
        <v>2198.2622981100003</v>
      </c>
      <c r="F59" s="189">
        <v>1538.6467634600001</v>
      </c>
      <c r="G59" s="190">
        <v>1427.954277</v>
      </c>
      <c r="H59" s="189">
        <v>19681.601804720001</v>
      </c>
      <c r="I59" s="189">
        <v>741619.01400924998</v>
      </c>
      <c r="J59" s="189">
        <v>113099.87617871001</v>
      </c>
      <c r="K59" s="190">
        <v>1.8849375692712322</v>
      </c>
      <c r="L59" s="190">
        <v>0.24521502729828701</v>
      </c>
      <c r="M59" s="190">
        <v>0.17163525409531677</v>
      </c>
      <c r="N59" s="190">
        <v>0.15928756423485685</v>
      </c>
      <c r="O59" s="190">
        <v>2.1954725457320872</v>
      </c>
      <c r="P59" s="190">
        <v>82.727219095538032</v>
      </c>
      <c r="Q59" s="190">
        <v>12.616232943830195</v>
      </c>
      <c r="R59" s="67"/>
      <c r="S59" s="188"/>
      <c r="T59" s="188"/>
    </row>
    <row r="60" spans="1:20" x14ac:dyDescent="0.2">
      <c r="A60" s="176"/>
      <c r="B60" s="176" t="s">
        <v>73</v>
      </c>
      <c r="C60" s="189">
        <v>998403.39773040602</v>
      </c>
      <c r="D60" s="189">
        <v>10478.83826721</v>
      </c>
      <c r="E60" s="190">
        <v>12399.203143819999</v>
      </c>
      <c r="F60" s="189">
        <v>917.95567807600003</v>
      </c>
      <c r="G60" s="190">
        <v>1604.161261</v>
      </c>
      <c r="H60" s="189">
        <v>12513.57515887</v>
      </c>
      <c r="I60" s="189">
        <v>829069.78068156005</v>
      </c>
      <c r="J60" s="189">
        <v>131419.88353987</v>
      </c>
      <c r="K60" s="190">
        <v>1.0495595558900082</v>
      </c>
      <c r="L60" s="190">
        <v>1.2419031397535463</v>
      </c>
      <c r="M60" s="190">
        <v>9.1942363193346324E-2</v>
      </c>
      <c r="N60" s="190">
        <v>0.16067265642791451</v>
      </c>
      <c r="O60" s="190">
        <v>1.2533586311220648</v>
      </c>
      <c r="P60" s="190">
        <v>83.039559216867744</v>
      </c>
      <c r="Q60" s="190">
        <v>13.163004436745386</v>
      </c>
      <c r="R60" s="67"/>
      <c r="S60" s="188"/>
      <c r="T60" s="67"/>
    </row>
    <row r="61" spans="1:20" x14ac:dyDescent="0.2">
      <c r="A61" s="176"/>
      <c r="B61" s="176" t="s">
        <v>74</v>
      </c>
      <c r="C61" s="189">
        <v>1025050.1689878061</v>
      </c>
      <c r="D61" s="189">
        <v>18491.231572770001</v>
      </c>
      <c r="E61" s="190">
        <v>16379.82604102</v>
      </c>
      <c r="F61" s="189">
        <v>1999.0294045999999</v>
      </c>
      <c r="G61" s="190">
        <v>1704.6290245</v>
      </c>
      <c r="H61" s="189">
        <v>37082.690830558</v>
      </c>
      <c r="I61" s="189">
        <v>812454.212267</v>
      </c>
      <c r="J61" s="189">
        <v>136938.54984735799</v>
      </c>
      <c r="K61" s="190">
        <v>1.8039342982626221</v>
      </c>
      <c r="L61" s="190">
        <v>1.5979535964756135</v>
      </c>
      <c r="M61" s="190">
        <v>0.19501771377433724</v>
      </c>
      <c r="N61" s="190">
        <v>0.16629713121097764</v>
      </c>
      <c r="O61" s="190">
        <v>3.6176464286792518</v>
      </c>
      <c r="P61" s="190">
        <v>79.259946180903938</v>
      </c>
      <c r="Q61" s="190">
        <v>13.359204650693249</v>
      </c>
      <c r="R61" s="67"/>
      <c r="S61" s="188"/>
      <c r="T61" s="67"/>
    </row>
    <row r="62" spans="1:20" x14ac:dyDescent="0.2">
      <c r="A62" s="176"/>
      <c r="B62" s="176" t="s">
        <v>75</v>
      </c>
      <c r="C62" s="189">
        <v>1171043.4503306411</v>
      </c>
      <c r="D62" s="189">
        <v>26808.712700880002</v>
      </c>
      <c r="E62" s="190">
        <v>18112.278998460999</v>
      </c>
      <c r="F62" s="189">
        <v>1582.4588564999999</v>
      </c>
      <c r="G62" s="190">
        <v>1755.2733736300002</v>
      </c>
      <c r="H62" s="189">
        <v>79452.943274869991</v>
      </c>
      <c r="I62" s="189">
        <v>879822.07816380006</v>
      </c>
      <c r="J62" s="189">
        <v>163509.70496249999</v>
      </c>
      <c r="K62" s="190">
        <v>2.2893012802651032</v>
      </c>
      <c r="L62" s="190">
        <v>1.5466786474359293</v>
      </c>
      <c r="M62" s="190">
        <v>0.13513237754356566</v>
      </c>
      <c r="N62" s="190">
        <v>0.14988968796455873</v>
      </c>
      <c r="O62" s="190">
        <v>6.7847989118112277</v>
      </c>
      <c r="P62" s="190">
        <v>75.131463133616833</v>
      </c>
      <c r="Q62" s="190">
        <v>13.962735961362787</v>
      </c>
      <c r="R62" s="67"/>
      <c r="S62" s="188"/>
      <c r="T62" s="67"/>
    </row>
    <row r="63" spans="1:20" x14ac:dyDescent="0.2">
      <c r="A63" s="175">
        <v>2021</v>
      </c>
      <c r="B63" s="176" t="s">
        <v>64</v>
      </c>
      <c r="C63" s="300">
        <v>895199.00744007505</v>
      </c>
      <c r="D63" s="189">
        <v>19035.37190948</v>
      </c>
      <c r="E63" s="190">
        <v>13539.078045335</v>
      </c>
      <c r="F63" s="189">
        <v>1760.1563054100002</v>
      </c>
      <c r="G63" s="190">
        <v>7378.1367123599994</v>
      </c>
      <c r="H63" s="189">
        <v>66278.162546000007</v>
      </c>
      <c r="I63" s="189">
        <v>631898.65578822</v>
      </c>
      <c r="J63" s="189">
        <v>155309.44613310997</v>
      </c>
      <c r="K63" s="190">
        <v>2.1263843850669413</v>
      </c>
      <c r="L63" s="190">
        <v>1.5124098589040618</v>
      </c>
      <c r="M63" s="190">
        <v>0.19662178920901294</v>
      </c>
      <c r="N63" s="190">
        <v>0.82418955461742893</v>
      </c>
      <c r="O63" s="190">
        <v>7.4037350349091726</v>
      </c>
      <c r="P63" s="190">
        <v>70.58750630155491</v>
      </c>
      <c r="Q63" s="190">
        <v>17.34915307572059</v>
      </c>
      <c r="R63" s="67"/>
      <c r="S63" s="188"/>
      <c r="T63" s="188"/>
    </row>
    <row r="64" spans="1:20" x14ac:dyDescent="0.2">
      <c r="A64" s="175"/>
      <c r="B64" s="176" t="s">
        <v>65</v>
      </c>
      <c r="C64" s="300">
        <v>984812.72960036003</v>
      </c>
      <c r="D64" s="189">
        <v>34892.270489399998</v>
      </c>
      <c r="E64" s="190">
        <v>12016.398061469999</v>
      </c>
      <c r="F64" s="189">
        <v>2354.8128976799999</v>
      </c>
      <c r="G64" s="190">
        <v>7503.4234925299997</v>
      </c>
      <c r="H64" s="189">
        <v>23078.966350999999</v>
      </c>
      <c r="I64" s="189">
        <v>694808.12026748003</v>
      </c>
      <c r="J64" s="189">
        <v>210158.73804035</v>
      </c>
      <c r="K64" s="190">
        <v>3.543036096168191</v>
      </c>
      <c r="L64" s="190">
        <v>1.2201708711001624</v>
      </c>
      <c r="M64" s="190">
        <v>0.2391127599087382</v>
      </c>
      <c r="N64" s="190">
        <v>0.76191373923191585</v>
      </c>
      <c r="O64" s="190">
        <v>2.3434878182743955</v>
      </c>
      <c r="P64" s="190">
        <v>70.552309021171482</v>
      </c>
      <c r="Q64" s="190">
        <v>21.339969694099409</v>
      </c>
      <c r="R64" s="67"/>
      <c r="S64" s="188"/>
      <c r="T64" s="188"/>
    </row>
    <row r="65" spans="1:20" x14ac:dyDescent="0.2">
      <c r="A65" s="175"/>
      <c r="B65" s="176" t="s">
        <v>66</v>
      </c>
      <c r="C65" s="300">
        <v>1104920.2175928301</v>
      </c>
      <c r="D65" s="189">
        <v>73377.524775009995</v>
      </c>
      <c r="E65" s="190">
        <v>17391.98965</v>
      </c>
      <c r="F65" s="189">
        <v>5208.2015843299996</v>
      </c>
      <c r="G65" s="190">
        <v>9686.8789137500007</v>
      </c>
      <c r="H65" s="189">
        <v>74369.268559999997</v>
      </c>
      <c r="I65" s="189">
        <v>716191.21686104999</v>
      </c>
      <c r="J65" s="189">
        <v>208695.13724906</v>
      </c>
      <c r="K65" s="190">
        <v>6.6409794668134197</v>
      </c>
      <c r="L65" s="190">
        <v>1.5740493633006409</v>
      </c>
      <c r="M65" s="190">
        <v>0.47136449323703611</v>
      </c>
      <c r="N65" s="190">
        <v>0.87670392481854975</v>
      </c>
      <c r="O65" s="190">
        <v>6.7307365161640593</v>
      </c>
      <c r="P65" s="190">
        <v>64.818364752283941</v>
      </c>
      <c r="Q65" s="190">
        <v>18.887801483415835</v>
      </c>
      <c r="R65" s="67"/>
      <c r="S65" s="188"/>
      <c r="T65" s="188"/>
    </row>
    <row r="66" spans="1:20" x14ac:dyDescent="0.2">
      <c r="A66" s="175"/>
      <c r="B66" s="176" t="s">
        <v>67</v>
      </c>
      <c r="C66" s="300">
        <v>1651887.7350346351</v>
      </c>
      <c r="D66" s="189">
        <v>69369.224638789994</v>
      </c>
      <c r="E66" s="190">
        <v>17079.804436595001</v>
      </c>
      <c r="F66" s="189">
        <v>4305.9226550200001</v>
      </c>
      <c r="G66" s="190">
        <v>9361.4090549800003</v>
      </c>
      <c r="H66" s="189">
        <v>35859.870060000001</v>
      </c>
      <c r="I66" s="189">
        <v>1341688.5626137999</v>
      </c>
      <c r="J66" s="189">
        <v>174222.94157579998</v>
      </c>
      <c r="K66" s="190">
        <v>4.1993909856916236</v>
      </c>
      <c r="L66" s="190">
        <v>1.0339567317047056</v>
      </c>
      <c r="M66" s="190">
        <v>0.26066678526005993</v>
      </c>
      <c r="N66" s="190">
        <v>0.56670976219723068</v>
      </c>
      <c r="O66" s="190">
        <v>2.1708418374598639</v>
      </c>
      <c r="P66" s="190">
        <v>81.221534257936042</v>
      </c>
      <c r="Q66" s="190">
        <v>10.546899639771649</v>
      </c>
      <c r="R66" s="67"/>
      <c r="S66" s="188"/>
    </row>
    <row r="67" spans="1:20" x14ac:dyDescent="0.2">
      <c r="A67" s="175"/>
      <c r="B67" s="176" t="s">
        <v>68</v>
      </c>
      <c r="C67" s="300">
        <v>1575938.3533988781</v>
      </c>
      <c r="D67" s="189">
        <v>49073.006628584997</v>
      </c>
      <c r="E67" s="190">
        <v>10778.524928202</v>
      </c>
      <c r="F67" s="189">
        <v>6316.7216058000004</v>
      </c>
      <c r="G67" s="190">
        <v>8841.9735028269988</v>
      </c>
      <c r="H67" s="189">
        <v>65931.0628</v>
      </c>
      <c r="I67" s="189">
        <v>1307029.4604891059</v>
      </c>
      <c r="J67" s="189">
        <v>127967.60344447001</v>
      </c>
      <c r="K67" s="190">
        <v>3.1138912586744039</v>
      </c>
      <c r="L67" s="190">
        <v>0.68394330939123349</v>
      </c>
      <c r="M67" s="190">
        <v>0.40082288702324675</v>
      </c>
      <c r="N67" s="190">
        <v>0.56106087422501161</v>
      </c>
      <c r="O67" s="190">
        <v>4.183606716455901</v>
      </c>
      <c r="P67" s="190">
        <v>82.936585537765012</v>
      </c>
      <c r="Q67" s="190">
        <v>8.1200894164722914</v>
      </c>
      <c r="R67" s="67"/>
      <c r="S67" s="188"/>
    </row>
    <row r="68" spans="1:20" x14ac:dyDescent="0.2">
      <c r="A68" s="175"/>
      <c r="B68" s="176" t="s">
        <v>69</v>
      </c>
      <c r="C68" s="300">
        <v>1791856.6360458669</v>
      </c>
      <c r="D68" s="189">
        <v>47018.047426958998</v>
      </c>
      <c r="E68" s="190">
        <v>36074.676733449996</v>
      </c>
      <c r="F68" s="189">
        <v>4254.4390682600006</v>
      </c>
      <c r="G68" s="190">
        <v>6978.2459379499996</v>
      </c>
      <c r="H68" s="189">
        <v>38571.673352999998</v>
      </c>
      <c r="I68" s="189">
        <v>1423606.4460537999</v>
      </c>
      <c r="J68" s="189">
        <v>235353.10747260001</v>
      </c>
      <c r="K68" s="190">
        <v>2.6239848926036213</v>
      </c>
      <c r="L68" s="190">
        <v>2.0132568648492355</v>
      </c>
      <c r="M68" s="190">
        <v>0.23743188950921729</v>
      </c>
      <c r="N68" s="190">
        <v>0.38944220188000434</v>
      </c>
      <c r="O68" s="190">
        <v>2.152609342570901</v>
      </c>
      <c r="P68" s="190">
        <v>79.448680068250681</v>
      </c>
      <c r="Q68" s="190">
        <v>13.134594740344818</v>
      </c>
      <c r="R68" s="67"/>
      <c r="S68" s="188"/>
    </row>
    <row r="69" spans="1:20" x14ac:dyDescent="0.2">
      <c r="A69" s="175"/>
      <c r="B69" s="71" t="s">
        <v>70</v>
      </c>
      <c r="C69" s="301">
        <v>1677197.8035529719</v>
      </c>
      <c r="D69" s="189">
        <v>26026.593734720002</v>
      </c>
      <c r="E69" s="190">
        <v>17413.758428602003</v>
      </c>
      <c r="F69" s="189">
        <v>2982.3632617500002</v>
      </c>
      <c r="G69" s="190">
        <v>7498.1910453</v>
      </c>
      <c r="H69" s="189">
        <v>31365.965237</v>
      </c>
      <c r="I69" s="189">
        <v>1444686.8938993001</v>
      </c>
      <c r="J69" s="189">
        <v>147224.03794653001</v>
      </c>
      <c r="K69" s="190">
        <v>1.5517903541004721</v>
      </c>
      <c r="L69" s="190">
        <v>1.0382650389663484</v>
      </c>
      <c r="M69" s="190">
        <v>0.17781821890251517</v>
      </c>
      <c r="N69" s="190">
        <v>0.44706659103749419</v>
      </c>
      <c r="O69" s="190">
        <v>1.8701410871487201</v>
      </c>
      <c r="P69" s="190">
        <v>86.136941679680163</v>
      </c>
      <c r="Q69" s="190">
        <v>8.7779770301780129</v>
      </c>
    </row>
    <row r="70" spans="1:20" x14ac:dyDescent="0.2">
      <c r="A70" s="175"/>
      <c r="B70" s="71" t="s">
        <v>71</v>
      </c>
      <c r="C70" s="301">
        <v>1421104.6068285881</v>
      </c>
      <c r="D70" s="189">
        <v>30473.366846425997</v>
      </c>
      <c r="E70" s="190">
        <v>59997.201078336002</v>
      </c>
      <c r="F70" s="189">
        <v>5296.4602461200002</v>
      </c>
      <c r="G70" s="190">
        <v>6359.7843441000005</v>
      </c>
      <c r="H70" s="189">
        <v>41846.149354000001</v>
      </c>
      <c r="I70" s="189">
        <v>1073795.1695626001</v>
      </c>
      <c r="J70" s="189">
        <v>203336.47539688001</v>
      </c>
      <c r="K70" s="190">
        <v>2.1443436816683024</v>
      </c>
      <c r="L70" s="190">
        <v>4.2218708454002494</v>
      </c>
      <c r="M70" s="190">
        <v>0.37270023759474402</v>
      </c>
      <c r="N70" s="190">
        <v>0.44752401150066146</v>
      </c>
      <c r="O70" s="190">
        <v>2.9446213285724316</v>
      </c>
      <c r="P70" s="190">
        <v>75.560600141810681</v>
      </c>
      <c r="Q70" s="190">
        <v>14.308339753444077</v>
      </c>
    </row>
    <row r="71" spans="1:20" x14ac:dyDescent="0.2">
      <c r="A71" s="175"/>
      <c r="B71" s="71" t="s">
        <v>72</v>
      </c>
      <c r="C71" s="301">
        <v>2038252.7383824298</v>
      </c>
      <c r="D71" s="189">
        <v>22914.836966284998</v>
      </c>
      <c r="E71" s="190">
        <v>73113.071880942007</v>
      </c>
      <c r="F71" s="189">
        <v>10035.218247802</v>
      </c>
      <c r="G71" s="190">
        <v>5423.3031554999998</v>
      </c>
      <c r="H71" s="189">
        <v>211779</v>
      </c>
      <c r="I71" s="189">
        <v>1507701.373958</v>
      </c>
      <c r="J71" s="189">
        <v>207286.01770267999</v>
      </c>
      <c r="K71" s="190">
        <v>1.1242392336717946</v>
      </c>
      <c r="L71" s="190">
        <v>3.5870464199138032</v>
      </c>
      <c r="M71" s="190">
        <v>0.49234415628780226</v>
      </c>
      <c r="N71" s="190">
        <v>0.26607608827764739</v>
      </c>
      <c r="O71" s="190">
        <v>10.390222763447341</v>
      </c>
      <c r="P71" s="190">
        <v>73.970285704339162</v>
      </c>
      <c r="Q71" s="190">
        <v>10.169789732120439</v>
      </c>
    </row>
    <row r="72" spans="1:20" x14ac:dyDescent="0.2">
      <c r="A72" s="71"/>
      <c r="B72" s="71" t="s">
        <v>73</v>
      </c>
      <c r="C72" s="301">
        <v>1977179.3535214199</v>
      </c>
      <c r="D72" s="202">
        <v>31831.055360598999</v>
      </c>
      <c r="E72" s="598">
        <v>31691.445673402999</v>
      </c>
      <c r="F72" s="202">
        <v>5870.9016227700004</v>
      </c>
      <c r="G72" s="598">
        <v>6167.7901448999992</v>
      </c>
      <c r="H72" s="529">
        <v>184555</v>
      </c>
      <c r="I72" s="189">
        <v>1487004.6683012</v>
      </c>
      <c r="J72" s="189">
        <v>230058.79605070999</v>
      </c>
      <c r="K72" s="190">
        <v>1.6099225041929992</v>
      </c>
      <c r="L72" s="190">
        <v>1.6028614509330938</v>
      </c>
      <c r="M72" s="190">
        <v>0.29693318475704977</v>
      </c>
      <c r="N72" s="190">
        <v>0.31194894554785668</v>
      </c>
      <c r="O72" s="190">
        <v>9.3342568882940036</v>
      </c>
      <c r="P72" s="190">
        <v>75.208385402811189</v>
      </c>
      <c r="Q72" s="190">
        <v>11.635706980298368</v>
      </c>
    </row>
    <row r="73" spans="1:20" x14ac:dyDescent="0.2">
      <c r="A73" s="71"/>
      <c r="B73" s="71" t="s">
        <v>74</v>
      </c>
      <c r="C73" s="301">
        <v>2065113.0296665011</v>
      </c>
      <c r="D73" s="202">
        <v>46501.891064705</v>
      </c>
      <c r="E73" s="598">
        <v>129338.903376638</v>
      </c>
      <c r="F73" s="202">
        <v>3825.9783055479998</v>
      </c>
      <c r="G73" s="598">
        <v>7583.3279926140003</v>
      </c>
      <c r="H73" s="529">
        <v>181120</v>
      </c>
      <c r="I73" s="189">
        <v>1511558.5754865301</v>
      </c>
      <c r="J73" s="189">
        <v>185184.00397463198</v>
      </c>
      <c r="K73" s="190">
        <v>2.2517843041363541</v>
      </c>
      <c r="L73" s="190">
        <v>6.2630423380518385</v>
      </c>
      <c r="M73" s="190">
        <v>0.18526725901128346</v>
      </c>
      <c r="N73" s="190">
        <v>0.36721128014182575</v>
      </c>
      <c r="O73" s="190">
        <v>8.7704642505330277</v>
      </c>
      <c r="P73" s="190">
        <v>73.194956100327076</v>
      </c>
      <c r="Q73" s="190">
        <v>8.9672575454399066</v>
      </c>
    </row>
    <row r="74" spans="1:20" x14ac:dyDescent="0.2">
      <c r="A74" s="71"/>
      <c r="B74" s="71" t="s">
        <v>75</v>
      </c>
      <c r="C74" s="301">
        <v>1724326.5027078739</v>
      </c>
      <c r="D74" s="202">
        <v>54381.701556593005</v>
      </c>
      <c r="E74" s="598">
        <v>87424.080900532004</v>
      </c>
      <c r="F74" s="202">
        <v>3864.6732455419997</v>
      </c>
      <c r="G74" s="598">
        <v>6912.4756472999998</v>
      </c>
      <c r="H74" s="529">
        <v>29805.818166000001</v>
      </c>
      <c r="I74" s="189">
        <v>1270799.9403863999</v>
      </c>
      <c r="J74" s="189">
        <v>271137.812805416</v>
      </c>
      <c r="K74" s="190">
        <v>3.1537937549061765</v>
      </c>
      <c r="L74" s="190">
        <v>5.0700421737554722</v>
      </c>
      <c r="M74" s="190">
        <v>0.22412653517027867</v>
      </c>
      <c r="N74" s="190">
        <v>0.40087974269633281</v>
      </c>
      <c r="O74" s="190">
        <v>1.7285483995747377</v>
      </c>
      <c r="P74" s="190">
        <v>73.698336039650371</v>
      </c>
      <c r="Q74" s="190">
        <v>15.724273354241353</v>
      </c>
    </row>
    <row r="75" spans="1:20" x14ac:dyDescent="0.2">
      <c r="A75" s="656">
        <v>2022</v>
      </c>
      <c r="B75" s="71" t="s">
        <v>64</v>
      </c>
      <c r="C75" s="301">
        <v>2199495.1089129522</v>
      </c>
      <c r="D75" s="301">
        <v>69323.612553063998</v>
      </c>
      <c r="E75" s="598">
        <v>80471.547250578005</v>
      </c>
      <c r="F75" s="202">
        <v>4287.29416477</v>
      </c>
      <c r="G75" s="598">
        <v>6919.8996111340002</v>
      </c>
      <c r="H75" s="301">
        <v>33780.330634441001</v>
      </c>
      <c r="I75" s="189">
        <v>1739430.011261235</v>
      </c>
      <c r="J75" s="189">
        <v>265282.41343772999</v>
      </c>
      <c r="K75" s="190">
        <v>3.1517966224223857</v>
      </c>
      <c r="L75" s="190">
        <v>3.6586372447242743</v>
      </c>
      <c r="M75" s="190">
        <v>0.19492174123946526</v>
      </c>
      <c r="N75" s="190">
        <v>0.3146130938456142</v>
      </c>
      <c r="O75" s="190">
        <v>1.5358220392286355</v>
      </c>
      <c r="P75" s="190">
        <v>79.083149774354652</v>
      </c>
      <c r="Q75" s="190">
        <v>12.061059484184963</v>
      </c>
    </row>
    <row r="76" spans="1:20" x14ac:dyDescent="0.2">
      <c r="A76" s="71"/>
      <c r="B76" s="71" t="s">
        <v>65</v>
      </c>
      <c r="C76" s="301">
        <v>2095512.598949488</v>
      </c>
      <c r="D76" s="301">
        <v>62355.927200095997</v>
      </c>
      <c r="E76" s="598">
        <v>56156.664902097997</v>
      </c>
      <c r="F76" s="202">
        <v>4502.3293621160001</v>
      </c>
      <c r="G76" s="598">
        <v>7313.0530252799999</v>
      </c>
      <c r="H76" s="301">
        <v>46079.017920787002</v>
      </c>
      <c r="I76" s="189">
        <v>1671939.1600122</v>
      </c>
      <c r="J76" s="189">
        <v>247166.44652691</v>
      </c>
      <c r="K76" s="190">
        <v>2.9756884893632214</v>
      </c>
      <c r="L76" s="190">
        <v>2.6798533652458199</v>
      </c>
      <c r="M76" s="190">
        <v>0.21485575244802085</v>
      </c>
      <c r="N76" s="190">
        <v>0.34898635441018794</v>
      </c>
      <c r="O76" s="190">
        <v>2.1989377655799878</v>
      </c>
      <c r="P76" s="190">
        <v>79.786643175057421</v>
      </c>
      <c r="Q76" s="190">
        <v>11.795035097895296</v>
      </c>
    </row>
    <row r="77" spans="1:20" x14ac:dyDescent="0.2">
      <c r="A77" s="71"/>
      <c r="B77" s="71" t="s">
        <v>66</v>
      </c>
      <c r="C77" s="301">
        <v>2805449.7265626062</v>
      </c>
      <c r="D77" s="301">
        <v>69906.72723602</v>
      </c>
      <c r="E77" s="598">
        <v>122847.43901117</v>
      </c>
      <c r="F77" s="202">
        <v>10898.054906531999</v>
      </c>
      <c r="G77" s="598">
        <v>1129.3788670899999</v>
      </c>
      <c r="H77" s="301">
        <v>139221.950030423</v>
      </c>
      <c r="I77" s="189">
        <v>2209623.0018568397</v>
      </c>
      <c r="J77" s="189">
        <v>251823.17465453001</v>
      </c>
      <c r="K77" s="190">
        <v>2.4918189256477477</v>
      </c>
      <c r="L77" s="190">
        <v>4.3788857753544397</v>
      </c>
      <c r="M77" s="190">
        <v>0.38846017461467419</v>
      </c>
      <c r="N77" s="190">
        <v>4.0256606860454347E-2</v>
      </c>
      <c r="O77" s="190">
        <v>4.9625537293446893</v>
      </c>
      <c r="P77" s="190">
        <v>78.761810662142693</v>
      </c>
      <c r="Q77" s="190">
        <v>8.9762141260352521</v>
      </c>
    </row>
    <row r="78" spans="1:20" x14ac:dyDescent="0.2">
      <c r="A78" s="191"/>
      <c r="B78" s="135"/>
      <c r="I78" s="634"/>
      <c r="K78" s="192"/>
      <c r="L78" s="192"/>
      <c r="M78" s="192"/>
      <c r="N78" s="93"/>
      <c r="O78" s="93"/>
      <c r="P78" s="93"/>
      <c r="Q78" s="93"/>
    </row>
    <row r="79" spans="1:20" x14ac:dyDescent="0.2">
      <c r="A79" s="689" t="s">
        <v>326</v>
      </c>
      <c r="B79" s="689"/>
      <c r="C79" s="689"/>
      <c r="D79" s="689"/>
      <c r="E79" s="689"/>
      <c r="F79" s="689"/>
      <c r="G79" s="689"/>
      <c r="H79" s="689"/>
      <c r="I79" s="689"/>
      <c r="J79" s="689"/>
      <c r="K79" s="689"/>
      <c r="L79" s="689"/>
      <c r="M79" s="689"/>
      <c r="N79" s="689"/>
      <c r="O79" s="689"/>
      <c r="P79" s="689"/>
      <c r="Q79" s="689"/>
    </row>
    <row r="80" spans="1:20" x14ac:dyDescent="0.2">
      <c r="A80" s="191"/>
      <c r="B80" s="472"/>
      <c r="C80" s="473"/>
      <c r="D80" s="473"/>
      <c r="E80" s="474" t="s">
        <v>161</v>
      </c>
      <c r="F80" s="473"/>
      <c r="G80" s="474"/>
      <c r="H80" s="473"/>
      <c r="J80" s="473"/>
      <c r="K80" s="474"/>
      <c r="L80" s="474"/>
      <c r="M80" s="474"/>
      <c r="N80" s="473"/>
      <c r="O80" s="473"/>
      <c r="P80" s="473"/>
      <c r="Q80" s="473"/>
      <c r="R80" s="278"/>
      <c r="S80" s="278"/>
    </row>
    <row r="81" spans="1:20" x14ac:dyDescent="0.2">
      <c r="A81" s="191"/>
      <c r="B81" s="472"/>
      <c r="C81" s="691" t="s">
        <v>287</v>
      </c>
      <c r="D81" s="691"/>
      <c r="E81" s="691"/>
      <c r="F81" s="691"/>
      <c r="G81" s="691"/>
      <c r="H81" s="691"/>
      <c r="I81" s="691"/>
      <c r="J81" s="691"/>
      <c r="K81" s="691"/>
      <c r="L81" s="690" t="s">
        <v>301</v>
      </c>
      <c r="M81" s="690"/>
      <c r="N81" s="690"/>
      <c r="O81" s="690"/>
      <c r="P81" s="690"/>
      <c r="Q81" s="690"/>
      <c r="R81" s="690"/>
      <c r="S81" s="690"/>
    </row>
    <row r="82" spans="1:20" ht="80.25" customHeight="1" x14ac:dyDescent="0.2">
      <c r="A82" s="638"/>
      <c r="B82" s="639"/>
      <c r="C82" s="636" t="s">
        <v>161</v>
      </c>
      <c r="D82" s="636" t="s">
        <v>289</v>
      </c>
      <c r="E82" s="637" t="s">
        <v>290</v>
      </c>
      <c r="F82" s="636" t="s">
        <v>288</v>
      </c>
      <c r="G82" s="637" t="s">
        <v>292</v>
      </c>
      <c r="H82" s="636" t="s">
        <v>291</v>
      </c>
      <c r="I82" s="636" t="s">
        <v>169</v>
      </c>
      <c r="J82" s="636" t="s">
        <v>170</v>
      </c>
      <c r="K82" s="637" t="s">
        <v>293</v>
      </c>
      <c r="L82" s="637" t="s">
        <v>294</v>
      </c>
      <c r="M82" s="637" t="s">
        <v>295</v>
      </c>
      <c r="N82" s="636" t="s">
        <v>296</v>
      </c>
      <c r="O82" s="636" t="s">
        <v>297</v>
      </c>
      <c r="P82" s="636" t="s">
        <v>298</v>
      </c>
      <c r="Q82" s="636" t="s">
        <v>299</v>
      </c>
      <c r="R82" s="475"/>
      <c r="S82" s="475"/>
      <c r="T82" s="193"/>
    </row>
    <row r="83" spans="1:20" x14ac:dyDescent="0.2">
      <c r="A83" s="175">
        <v>2022</v>
      </c>
      <c r="B83" s="301" t="s">
        <v>313</v>
      </c>
      <c r="C83" s="301">
        <v>5900825.8544288408</v>
      </c>
      <c r="D83" s="301">
        <v>443356.83150299999</v>
      </c>
      <c r="E83" s="598">
        <v>538528.97068400006</v>
      </c>
      <c r="F83" s="202">
        <v>41089.671761999998</v>
      </c>
      <c r="G83" s="598">
        <v>8.9173039999999997</v>
      </c>
      <c r="H83" s="301">
        <v>2972375.834208</v>
      </c>
      <c r="I83" s="189">
        <v>0</v>
      </c>
      <c r="J83" s="189">
        <v>1905465.6289678391</v>
      </c>
      <c r="K83" s="190">
        <f>D83/$C$83*100</f>
        <v>7.5134708673064861</v>
      </c>
      <c r="L83" s="190">
        <f t="shared" ref="L83:Q83" si="0">E83/$C$83*100</f>
        <v>9.1263322112752974</v>
      </c>
      <c r="M83" s="190">
        <f t="shared" si="0"/>
        <v>0.69633764452072944</v>
      </c>
      <c r="N83" s="190">
        <f t="shared" si="0"/>
        <v>1.5111959274831258E-4</v>
      </c>
      <c r="O83" s="190">
        <f t="shared" si="0"/>
        <v>50.372200562012779</v>
      </c>
      <c r="P83" s="190">
        <f t="shared" si="0"/>
        <v>0</v>
      </c>
      <c r="Q83" s="190">
        <f t="shared" si="0"/>
        <v>32.291507595291932</v>
      </c>
    </row>
    <row r="84" spans="1:20" x14ac:dyDescent="0.2">
      <c r="A84" s="175">
        <v>2021</v>
      </c>
      <c r="B84" s="175" t="s">
        <v>57</v>
      </c>
      <c r="C84" s="195">
        <f>SUM(C89:C92)</f>
        <v>20843964.952461921</v>
      </c>
      <c r="D84" s="195">
        <f>SUM(D141:D152)</f>
        <v>1966893.4866860001</v>
      </c>
      <c r="E84" s="196">
        <f t="shared" ref="E84:J84" si="1">SUM(E141:E152)</f>
        <v>1926628.145514</v>
      </c>
      <c r="F84" s="195">
        <f t="shared" si="1"/>
        <v>113363.96951800001</v>
      </c>
      <c r="G84" s="196">
        <f t="shared" si="1"/>
        <v>57.833000999999996</v>
      </c>
      <c r="H84" s="195">
        <f t="shared" si="1"/>
        <v>10384174.640673999</v>
      </c>
      <c r="I84" s="195">
        <f t="shared" si="1"/>
        <v>0</v>
      </c>
      <c r="J84" s="195">
        <f t="shared" si="1"/>
        <v>6453930.5050909193</v>
      </c>
      <c r="K84" s="195">
        <f>D84/$C$84*100</f>
        <v>9.4362732386655956</v>
      </c>
      <c r="L84" s="195">
        <f t="shared" ref="L84:Q84" si="2">E84/$C$84*100</f>
        <v>9.2430981816942754</v>
      </c>
      <c r="M84" s="195">
        <f t="shared" si="2"/>
        <v>0.54386950744037965</v>
      </c>
      <c r="N84" s="195">
        <f t="shared" si="2"/>
        <v>2.7745681367195559E-4</v>
      </c>
      <c r="O84" s="195">
        <f t="shared" si="2"/>
        <v>49.818614953329707</v>
      </c>
      <c r="P84" s="195">
        <f t="shared" si="2"/>
        <v>0</v>
      </c>
      <c r="Q84" s="195">
        <f t="shared" si="2"/>
        <v>30.963065423541853</v>
      </c>
      <c r="S84" s="135"/>
      <c r="T84" s="135"/>
    </row>
    <row r="85" spans="1:20" x14ac:dyDescent="0.2">
      <c r="A85" s="230">
        <v>2020</v>
      </c>
      <c r="B85" s="175" t="s">
        <v>57</v>
      </c>
      <c r="C85" s="195">
        <v>12700943.807825999</v>
      </c>
      <c r="D85" s="195">
        <v>1145121.493637</v>
      </c>
      <c r="E85" s="196">
        <v>1397137.8704599999</v>
      </c>
      <c r="F85" s="195">
        <v>73553.599684000001</v>
      </c>
      <c r="G85" s="196">
        <v>31.060896</v>
      </c>
      <c r="H85" s="195">
        <v>7191622.7134199999</v>
      </c>
      <c r="I85" s="195">
        <v>0</v>
      </c>
      <c r="J85" s="195">
        <v>2893477.0697289999</v>
      </c>
      <c r="K85" s="195">
        <f>D85/$C$85*100</f>
        <v>9.0160346424917268</v>
      </c>
      <c r="L85" s="195">
        <f t="shared" ref="L85:Q87" si="3">E85/$C$85*100</f>
        <v>11.000268102903652</v>
      </c>
      <c r="M85" s="195">
        <f t="shared" si="3"/>
        <v>0.57911916466143365</v>
      </c>
      <c r="N85" s="195">
        <f t="shared" si="3"/>
        <v>2.4455580994588025E-4</v>
      </c>
      <c r="O85" s="195">
        <f t="shared" si="3"/>
        <v>56.622742547594804</v>
      </c>
      <c r="P85" s="195">
        <f t="shared" si="3"/>
        <v>0</v>
      </c>
      <c r="Q85" s="195">
        <f t="shared" si="3"/>
        <v>22.78159098653844</v>
      </c>
      <c r="S85" s="135"/>
      <c r="T85" s="135"/>
    </row>
    <row r="86" spans="1:20" x14ac:dyDescent="0.2">
      <c r="A86" s="230">
        <v>2019</v>
      </c>
      <c r="B86" s="175" t="s">
        <v>57</v>
      </c>
      <c r="C86" s="196">
        <v>16959875.06247244</v>
      </c>
      <c r="D86" s="196">
        <v>959508.37575768912</v>
      </c>
      <c r="E86" s="196">
        <v>1342779.706583011</v>
      </c>
      <c r="F86" s="196">
        <v>85284.526495093</v>
      </c>
      <c r="G86" s="196">
        <v>78.033903000000009</v>
      </c>
      <c r="H86" s="196">
        <v>11936715.6157471</v>
      </c>
      <c r="I86" s="195">
        <v>0</v>
      </c>
      <c r="J86" s="196">
        <v>2635508.8039865489</v>
      </c>
      <c r="K86" s="196">
        <v>5.6575203073330327</v>
      </c>
      <c r="L86" s="196">
        <v>7.9173914998596588</v>
      </c>
      <c r="M86" s="196">
        <v>0.50286058229169572</v>
      </c>
      <c r="N86" s="196">
        <v>4.6010894957986849E-4</v>
      </c>
      <c r="O86" s="196">
        <v>70.382096399753465</v>
      </c>
      <c r="P86" s="195">
        <f t="shared" si="3"/>
        <v>0</v>
      </c>
      <c r="Q86" s="196">
        <v>15.539671101812585</v>
      </c>
      <c r="S86" s="135"/>
      <c r="T86" s="135"/>
    </row>
    <row r="87" spans="1:20" x14ac:dyDescent="0.2">
      <c r="A87" s="175">
        <v>2018</v>
      </c>
      <c r="B87" s="175" t="s">
        <v>57</v>
      </c>
      <c r="C87" s="195">
        <v>13165127.348638425</v>
      </c>
      <c r="D87" s="195">
        <v>851624.43252836994</v>
      </c>
      <c r="E87" s="196">
        <v>1126901.1019662949</v>
      </c>
      <c r="F87" s="195">
        <v>66553.360098855002</v>
      </c>
      <c r="G87" s="196">
        <v>178.17560699999999</v>
      </c>
      <c r="H87" s="195">
        <v>7461991.1273536533</v>
      </c>
      <c r="I87" s="195">
        <v>0</v>
      </c>
      <c r="J87" s="195">
        <v>4014480.7315959604</v>
      </c>
      <c r="K87" s="196">
        <v>6.4687899324912141</v>
      </c>
      <c r="L87" s="196">
        <v>8.5597432681336141</v>
      </c>
      <c r="M87" s="196">
        <v>0.50552765906771224</v>
      </c>
      <c r="N87" s="196">
        <v>1.3533906834439198E-3</v>
      </c>
      <c r="O87" s="196">
        <v>56.679976803455631</v>
      </c>
      <c r="P87" s="195">
        <f t="shared" si="3"/>
        <v>0</v>
      </c>
      <c r="Q87" s="196">
        <v>30.493292053199543</v>
      </c>
      <c r="S87" s="135"/>
      <c r="T87" s="135"/>
    </row>
    <row r="88" spans="1:20" x14ac:dyDescent="0.2">
      <c r="A88" s="175">
        <v>2022</v>
      </c>
      <c r="B88" s="71" t="s">
        <v>60</v>
      </c>
      <c r="C88" s="301">
        <f>C83</f>
        <v>5900825.8544288408</v>
      </c>
      <c r="D88" s="301">
        <f t="shared" ref="D88:Q88" si="4">D83</f>
        <v>443356.83150299999</v>
      </c>
      <c r="E88" s="598">
        <f>SUM(E153:E155)</f>
        <v>538528.97068400006</v>
      </c>
      <c r="F88" s="202">
        <f t="shared" si="4"/>
        <v>41089.671761999998</v>
      </c>
      <c r="G88" s="598">
        <f>SUM(G153:G155)</f>
        <v>8.9173039999999997</v>
      </c>
      <c r="H88" s="301">
        <f t="shared" si="4"/>
        <v>2972375.834208</v>
      </c>
      <c r="I88" s="189">
        <f t="shared" si="4"/>
        <v>0</v>
      </c>
      <c r="J88" s="189">
        <f t="shared" si="4"/>
        <v>1905465.6289678391</v>
      </c>
      <c r="K88" s="190">
        <f t="shared" si="4"/>
        <v>7.5134708673064861</v>
      </c>
      <c r="L88" s="190">
        <f t="shared" si="4"/>
        <v>9.1263322112752974</v>
      </c>
      <c r="M88" s="190">
        <f t="shared" si="4"/>
        <v>0.69633764452072944</v>
      </c>
      <c r="N88" s="190">
        <f t="shared" si="4"/>
        <v>1.5111959274831258E-4</v>
      </c>
      <c r="O88" s="190">
        <f t="shared" si="4"/>
        <v>50.372200562012779</v>
      </c>
      <c r="P88" s="190">
        <f t="shared" si="4"/>
        <v>0</v>
      </c>
      <c r="Q88" s="190">
        <f t="shared" si="4"/>
        <v>32.291507595291932</v>
      </c>
    </row>
    <row r="89" spans="1:20" x14ac:dyDescent="0.2">
      <c r="A89" s="175">
        <v>2021</v>
      </c>
      <c r="B89" s="175" t="s">
        <v>63</v>
      </c>
      <c r="C89" s="300">
        <v>5940581.4754879996</v>
      </c>
      <c r="D89" s="530">
        <v>667158.92807499995</v>
      </c>
      <c r="E89" s="599">
        <v>543872.66415299999</v>
      </c>
      <c r="F89" s="530">
        <v>29809.675296000001</v>
      </c>
      <c r="G89" s="599">
        <v>32.646680000000003</v>
      </c>
      <c r="H89" s="530">
        <v>3000656.8450020002</v>
      </c>
      <c r="I89" s="530">
        <v>0</v>
      </c>
      <c r="J89" s="530">
        <f>SUM(J150:J152)</f>
        <v>1700134.344304</v>
      </c>
      <c r="K89" s="528">
        <f>D89/$C$89*100</f>
        <v>11.23053241215238</v>
      </c>
      <c r="L89" s="528">
        <f t="shared" ref="L89:Q89" si="5">E89/$C$89*100</f>
        <v>9.1552092399898051</v>
      </c>
      <c r="M89" s="528">
        <f t="shared" si="5"/>
        <v>0.50179726376955769</v>
      </c>
      <c r="N89" s="528">
        <f t="shared" si="5"/>
        <v>5.4955361078215309E-4</v>
      </c>
      <c r="O89" s="528">
        <f t="shared" si="5"/>
        <v>50.511163888304488</v>
      </c>
      <c r="P89" s="528">
        <f t="shared" si="5"/>
        <v>0</v>
      </c>
      <c r="Q89" s="528">
        <f t="shared" si="5"/>
        <v>28.618988752516678</v>
      </c>
      <c r="S89" s="135"/>
      <c r="T89" s="135"/>
    </row>
    <row r="90" spans="1:20" x14ac:dyDescent="0.2">
      <c r="A90" s="197"/>
      <c r="B90" s="175" t="s">
        <v>62</v>
      </c>
      <c r="C90" s="300">
        <v>5335861.3035049997</v>
      </c>
      <c r="D90" s="195">
        <f>SUM(D147:D149)</f>
        <v>482211.86431600002</v>
      </c>
      <c r="E90" s="196">
        <f t="shared" ref="E90:J90" si="6">SUM(E147:E149)</f>
        <v>523965.28795899998</v>
      </c>
      <c r="F90" s="195">
        <f t="shared" si="6"/>
        <v>29933.754431000001</v>
      </c>
      <c r="G90" s="196">
        <f t="shared" si="6"/>
        <v>5.3750390000000001</v>
      </c>
      <c r="H90" s="195">
        <f t="shared" si="6"/>
        <v>2606791.8274590001</v>
      </c>
      <c r="I90" s="195">
        <f t="shared" si="6"/>
        <v>0</v>
      </c>
      <c r="J90" s="195">
        <f t="shared" si="6"/>
        <v>1692953.1943009999</v>
      </c>
      <c r="K90" s="196">
        <f>D90/$C$90*100</f>
        <v>9.0371888789396859</v>
      </c>
      <c r="L90" s="196">
        <f t="shared" ref="L90:Q90" si="7">E90/$C$90*100</f>
        <v>9.8196946688779132</v>
      </c>
      <c r="M90" s="196">
        <f t="shared" si="7"/>
        <v>0.56099198851621634</v>
      </c>
      <c r="N90" s="196">
        <f t="shared" si="7"/>
        <v>1.0073423378657285E-4</v>
      </c>
      <c r="O90" s="196">
        <f t="shared" si="7"/>
        <v>48.854190151956551</v>
      </c>
      <c r="P90" s="196">
        <f t="shared" si="7"/>
        <v>0</v>
      </c>
      <c r="Q90" s="196">
        <f t="shared" si="7"/>
        <v>31.727833577475849</v>
      </c>
      <c r="S90" s="135"/>
      <c r="T90" s="135"/>
    </row>
    <row r="91" spans="1:20" x14ac:dyDescent="0.2">
      <c r="A91" s="197"/>
      <c r="B91" s="175" t="s">
        <v>61</v>
      </c>
      <c r="C91" s="300">
        <v>4692334.3244279996</v>
      </c>
      <c r="D91" s="375">
        <f>SUM(D144:D146)</f>
        <v>408492.88125199999</v>
      </c>
      <c r="E91" s="600">
        <f t="shared" ref="E91:J91" si="8">SUM(E144:E146)</f>
        <v>492930.799749</v>
      </c>
      <c r="F91" s="375">
        <f t="shared" si="8"/>
        <v>30058.486296999999</v>
      </c>
      <c r="G91" s="600">
        <f t="shared" si="8"/>
        <v>0.92048799999999997</v>
      </c>
      <c r="H91" s="375">
        <f t="shared" si="8"/>
        <v>2398243.0612309999</v>
      </c>
      <c r="I91" s="375">
        <f t="shared" si="8"/>
        <v>0</v>
      </c>
      <c r="J91" s="375">
        <f t="shared" si="8"/>
        <v>1362608.1754109999</v>
      </c>
      <c r="K91" s="195">
        <f>D91/$C$91*100</f>
        <v>8.7055365839005034</v>
      </c>
      <c r="L91" s="195">
        <f t="shared" ref="L91:Q91" si="9">E91/$C$91*100</f>
        <v>10.505022994266053</v>
      </c>
      <c r="M91" s="195">
        <f t="shared" si="9"/>
        <v>0.64058705579688557</v>
      </c>
      <c r="N91" s="195">
        <f t="shared" si="9"/>
        <v>1.9616846037759862E-5</v>
      </c>
      <c r="O91" s="195">
        <f t="shared" si="9"/>
        <v>51.109807942411443</v>
      </c>
      <c r="P91" s="195">
        <f t="shared" si="9"/>
        <v>0</v>
      </c>
      <c r="Q91" s="195">
        <f t="shared" si="9"/>
        <v>29.03902580677909</v>
      </c>
      <c r="S91" s="135"/>
    </row>
    <row r="92" spans="1:20" x14ac:dyDescent="0.2">
      <c r="A92" s="197"/>
      <c r="B92" s="175" t="s">
        <v>60</v>
      </c>
      <c r="C92" s="300">
        <v>4875187.8490409199</v>
      </c>
      <c r="D92" s="375">
        <f>SUM(D141:D143)</f>
        <v>409029.81304299994</v>
      </c>
      <c r="E92" s="600">
        <f t="shared" ref="E92:J92" si="10">SUM(E141:E143)</f>
        <v>365859.39365300001</v>
      </c>
      <c r="F92" s="375">
        <f t="shared" si="10"/>
        <v>23562.053494</v>
      </c>
      <c r="G92" s="600">
        <f t="shared" si="10"/>
        <v>18.890794</v>
      </c>
      <c r="H92" s="375">
        <f t="shared" si="10"/>
        <v>2378482.906982</v>
      </c>
      <c r="I92" s="375">
        <f t="shared" si="10"/>
        <v>0</v>
      </c>
      <c r="J92" s="375">
        <f t="shared" si="10"/>
        <v>1698234.79107492</v>
      </c>
      <c r="K92" s="195">
        <f>D92/$C$92*100</f>
        <v>8.390031845100431</v>
      </c>
      <c r="L92" s="195">
        <f t="shared" ref="L92:Q107" si="11">E92/$C$92*100</f>
        <v>7.5045189022813625</v>
      </c>
      <c r="M92" s="195">
        <f t="shared" si="11"/>
        <v>0.48330555095708339</v>
      </c>
      <c r="N92" s="195">
        <f t="shared" si="11"/>
        <v>3.8748853551799704E-4</v>
      </c>
      <c r="O92" s="195">
        <f t="shared" si="11"/>
        <v>48.787513027829512</v>
      </c>
      <c r="P92" s="195">
        <f t="shared" si="11"/>
        <v>0</v>
      </c>
      <c r="Q92" s="195">
        <f t="shared" si="11"/>
        <v>34.834243185296096</v>
      </c>
      <c r="S92" s="135"/>
      <c r="T92" s="135"/>
    </row>
    <row r="93" spans="1:20" x14ac:dyDescent="0.2">
      <c r="A93" s="197">
        <v>2020</v>
      </c>
      <c r="B93" s="175" t="s">
        <v>63</v>
      </c>
      <c r="C93" s="195">
        <v>3506551.1482520001</v>
      </c>
      <c r="D93" s="195">
        <v>305322.286501</v>
      </c>
      <c r="E93" s="196">
        <v>402794.03281399998</v>
      </c>
      <c r="F93" s="195">
        <v>17563.174367</v>
      </c>
      <c r="G93" s="196">
        <v>14.567683000000001</v>
      </c>
      <c r="H93" s="195">
        <v>2007713.7513520001</v>
      </c>
      <c r="I93" s="195">
        <v>0</v>
      </c>
      <c r="J93" s="195">
        <v>773143.33553499996</v>
      </c>
      <c r="K93" s="327">
        <f>D93/$C$93*100</f>
        <v>8.7071961477933026</v>
      </c>
      <c r="L93" s="327">
        <f t="shared" ref="L93:Q93" si="12">E93/$C$93*100</f>
        <v>11.486900255676892</v>
      </c>
      <c r="M93" s="327">
        <f t="shared" si="12"/>
        <v>0.5008674798813405</v>
      </c>
      <c r="N93" s="327">
        <f t="shared" si="12"/>
        <v>4.1544190813420543E-4</v>
      </c>
      <c r="O93" s="327">
        <f t="shared" si="12"/>
        <v>57.256080589408661</v>
      </c>
      <c r="P93" s="195">
        <f t="shared" si="11"/>
        <v>0</v>
      </c>
      <c r="Q93" s="327">
        <f t="shared" si="12"/>
        <v>22.048540085331663</v>
      </c>
      <c r="S93" s="135"/>
      <c r="T93" s="135"/>
    </row>
    <row r="94" spans="1:20" x14ac:dyDescent="0.2">
      <c r="A94" s="197"/>
      <c r="B94" s="175" t="s">
        <v>62</v>
      </c>
      <c r="C94" s="195">
        <v>3184592.7290059999</v>
      </c>
      <c r="D94" s="195">
        <v>312657.21705699997</v>
      </c>
      <c r="E94" s="196">
        <v>387294.246483</v>
      </c>
      <c r="F94" s="195">
        <v>19108.276695</v>
      </c>
      <c r="G94" s="196">
        <v>6.366155</v>
      </c>
      <c r="H94" s="195">
        <v>1803744.194628</v>
      </c>
      <c r="I94" s="195">
        <v>0</v>
      </c>
      <c r="J94" s="195">
        <v>661782.42798799998</v>
      </c>
      <c r="K94" s="327">
        <f>D94/$C$94*100</f>
        <v>9.8178085445352696</v>
      </c>
      <c r="L94" s="327">
        <f t="shared" ref="L94:Q94" si="13">E94/$C$94*100</f>
        <v>12.161500054793045</v>
      </c>
      <c r="M94" s="327">
        <f t="shared" si="13"/>
        <v>0.60002261893514486</v>
      </c>
      <c r="N94" s="327">
        <f t="shared" si="13"/>
        <v>1.9990484001346868E-4</v>
      </c>
      <c r="O94" s="327">
        <f t="shared" si="13"/>
        <v>56.639713398799316</v>
      </c>
      <c r="P94" s="195">
        <f t="shared" si="11"/>
        <v>0</v>
      </c>
      <c r="Q94" s="327">
        <f t="shared" si="13"/>
        <v>20.78075547809722</v>
      </c>
      <c r="S94" s="135"/>
      <c r="T94" s="135"/>
    </row>
    <row r="95" spans="1:20" x14ac:dyDescent="0.2">
      <c r="A95" s="197"/>
      <c r="B95" s="175" t="s">
        <v>61</v>
      </c>
      <c r="C95" s="195">
        <v>2433232.0771360002</v>
      </c>
      <c r="D95" s="195">
        <v>261006.80162700001</v>
      </c>
      <c r="E95" s="196">
        <v>304174.802715</v>
      </c>
      <c r="F95" s="195">
        <v>15783.025009999999</v>
      </c>
      <c r="G95" s="196">
        <v>7.4199080000000004</v>
      </c>
      <c r="H95" s="195">
        <v>1557659.9158580001</v>
      </c>
      <c r="I95" s="195">
        <v>0</v>
      </c>
      <c r="J95" s="195">
        <v>294600.11201799999</v>
      </c>
      <c r="K95" s="195">
        <f>D95/$C$95*100</f>
        <v>10.726753279293202</v>
      </c>
      <c r="L95" s="195">
        <f t="shared" ref="L95:Q95" si="14">E95/$C$95*100</f>
        <v>12.500854545408774</v>
      </c>
      <c r="M95" s="195">
        <f t="shared" si="14"/>
        <v>0.64864445764569956</v>
      </c>
      <c r="N95" s="195">
        <f t="shared" si="14"/>
        <v>3.0494041524939511E-4</v>
      </c>
      <c r="O95" s="328">
        <f t="shared" si="14"/>
        <v>64.016085045673933</v>
      </c>
      <c r="P95" s="195">
        <f t="shared" si="11"/>
        <v>0</v>
      </c>
      <c r="Q95" s="195">
        <f t="shared" si="14"/>
        <v>12.107357731563145</v>
      </c>
      <c r="S95" s="135"/>
      <c r="T95" s="135"/>
    </row>
    <row r="96" spans="1:20" x14ac:dyDescent="0.2">
      <c r="A96" s="197"/>
      <c r="B96" s="175" t="s">
        <v>60</v>
      </c>
      <c r="C96" s="195">
        <v>3576567.8534320001</v>
      </c>
      <c r="D96" s="195">
        <v>266135.18845199997</v>
      </c>
      <c r="E96" s="196">
        <v>302874.78844799998</v>
      </c>
      <c r="F96" s="195">
        <v>21099.123611999999</v>
      </c>
      <c r="G96" s="196">
        <v>2.7071499999999999</v>
      </c>
      <c r="H96" s="195">
        <v>1822504.851582</v>
      </c>
      <c r="I96" s="195">
        <v>0</v>
      </c>
      <c r="J96" s="195">
        <v>1163951.1941879999</v>
      </c>
      <c r="K96" s="195">
        <f>D96/$C$96*100</f>
        <v>7.4410775737589381</v>
      </c>
      <c r="L96" s="195">
        <f t="shared" ref="L96:Q96" si="15">E96/$C$96*100</f>
        <v>8.4683081898577051</v>
      </c>
      <c r="M96" s="195">
        <f t="shared" si="15"/>
        <v>0.58992655743281142</v>
      </c>
      <c r="N96" s="195">
        <f t="shared" si="15"/>
        <v>7.5691280326256773E-5</v>
      </c>
      <c r="O96" s="328">
        <f t="shared" si="15"/>
        <v>50.95680904902062</v>
      </c>
      <c r="P96" s="195">
        <f t="shared" si="11"/>
        <v>0</v>
      </c>
      <c r="Q96" s="195">
        <f t="shared" si="15"/>
        <v>32.543802938649591</v>
      </c>
      <c r="S96" s="135"/>
      <c r="T96" s="135"/>
    </row>
    <row r="97" spans="1:20" x14ac:dyDescent="0.2">
      <c r="A97" s="197">
        <v>2019</v>
      </c>
      <c r="B97" s="175" t="s">
        <v>63</v>
      </c>
      <c r="C97" s="195">
        <v>5349628.6263550296</v>
      </c>
      <c r="D97" s="195">
        <v>233330.20070294</v>
      </c>
      <c r="E97" s="196">
        <v>335811.12339347601</v>
      </c>
      <c r="F97" s="195">
        <v>18487.564055065999</v>
      </c>
      <c r="G97" s="196">
        <v>9.7305600000000005</v>
      </c>
      <c r="H97" s="195">
        <v>3912209.6488470789</v>
      </c>
      <c r="I97" s="195">
        <v>0</v>
      </c>
      <c r="J97" s="195">
        <v>849780.35879646894</v>
      </c>
      <c r="K97" s="196">
        <v>4.361614926939696</v>
      </c>
      <c r="L97" s="196">
        <v>6.2772791692323695</v>
      </c>
      <c r="M97" s="196">
        <v>0.34558593402141458</v>
      </c>
      <c r="N97" s="196">
        <v>1.8189225233434416E-4</v>
      </c>
      <c r="O97" s="196">
        <v>73.130490396539244</v>
      </c>
      <c r="P97" s="195">
        <f t="shared" si="11"/>
        <v>0</v>
      </c>
      <c r="Q97" s="196">
        <v>15.884847681014952</v>
      </c>
      <c r="S97" s="135"/>
      <c r="T97" s="135"/>
    </row>
    <row r="98" spans="1:20" x14ac:dyDescent="0.2">
      <c r="A98" s="197"/>
      <c r="B98" s="175" t="s">
        <v>62</v>
      </c>
      <c r="C98" s="196">
        <v>3899140.5216069575</v>
      </c>
      <c r="D98" s="195">
        <v>239942.544498</v>
      </c>
      <c r="E98" s="196">
        <v>330412.323059018</v>
      </c>
      <c r="F98" s="195">
        <v>19875.111205964997</v>
      </c>
      <c r="G98" s="196">
        <v>28.017430000000001</v>
      </c>
      <c r="H98" s="195">
        <v>2779735.8962010741</v>
      </c>
      <c r="I98" s="195">
        <v>0</v>
      </c>
      <c r="J98" s="195">
        <v>529146.62921290006</v>
      </c>
      <c r="K98" s="196">
        <v>6.1537290889714384</v>
      </c>
      <c r="L98" s="196">
        <v>8.4739783351753832</v>
      </c>
      <c r="M98" s="196">
        <v>0.50973057000197164</v>
      </c>
      <c r="N98" s="196">
        <v>7.1855399529056072E-4</v>
      </c>
      <c r="O98" s="196">
        <v>71.290990432308348</v>
      </c>
      <c r="P98" s="195">
        <f t="shared" si="11"/>
        <v>0</v>
      </c>
      <c r="Q98" s="196">
        <v>13.570853019547554</v>
      </c>
      <c r="S98" s="135"/>
      <c r="T98" s="135"/>
    </row>
    <row r="99" spans="1:20" x14ac:dyDescent="0.2">
      <c r="A99" s="197"/>
      <c r="B99" s="175" t="s">
        <v>61</v>
      </c>
      <c r="C99" s="196">
        <v>4007394.2025955152</v>
      </c>
      <c r="D99" s="195">
        <v>249953.44930582901</v>
      </c>
      <c r="E99" s="196">
        <v>346474.26711250702</v>
      </c>
      <c r="F99" s="195">
        <v>29111.749275811999</v>
      </c>
      <c r="G99" s="196">
        <v>8.1465920000000001</v>
      </c>
      <c r="H99" s="195">
        <v>2471823.8875673972</v>
      </c>
      <c r="I99" s="195">
        <v>0</v>
      </c>
      <c r="J99" s="195">
        <v>910022.70274196996</v>
      </c>
      <c r="K99" s="196">
        <v>6.2373062561187211</v>
      </c>
      <c r="L99" s="196">
        <v>8.6458743411891454</v>
      </c>
      <c r="M99" s="196">
        <v>0.72645085070385274</v>
      </c>
      <c r="N99" s="196">
        <v>2.032890099687124E-4</v>
      </c>
      <c r="O99" s="196">
        <v>61.68157567245175</v>
      </c>
      <c r="P99" s="195">
        <f t="shared" si="11"/>
        <v>0</v>
      </c>
      <c r="Q99" s="196">
        <v>22.708589590526561</v>
      </c>
      <c r="S99" s="135"/>
      <c r="T99" s="135"/>
    </row>
    <row r="100" spans="1:20" x14ac:dyDescent="0.2">
      <c r="A100" s="197"/>
      <c r="B100" s="175" t="s">
        <v>60</v>
      </c>
      <c r="C100" s="195">
        <v>3703711.7119149389</v>
      </c>
      <c r="D100" s="195">
        <v>236282.18125092</v>
      </c>
      <c r="E100" s="196">
        <v>330081.99301800999</v>
      </c>
      <c r="F100" s="195">
        <v>17810.101958250001</v>
      </c>
      <c r="G100" s="196">
        <v>32.139321000000002</v>
      </c>
      <c r="H100" s="195">
        <v>2772946.183131549</v>
      </c>
      <c r="I100" s="195">
        <v>0</v>
      </c>
      <c r="J100" s="195">
        <v>346559.11323521001</v>
      </c>
      <c r="K100" s="196">
        <v>6.379605099684027</v>
      </c>
      <c r="L100" s="196">
        <v>8.9121945413874268</v>
      </c>
      <c r="M100" s="196">
        <v>0.48087171312374094</v>
      </c>
      <c r="N100" s="196">
        <v>8.6775979071499962E-4</v>
      </c>
      <c r="O100" s="196">
        <v>74.869385060692167</v>
      </c>
      <c r="P100" s="195">
        <f t="shared" si="11"/>
        <v>0</v>
      </c>
      <c r="Q100" s="196">
        <v>9.357075825321937</v>
      </c>
      <c r="S100" s="135"/>
      <c r="T100" s="135"/>
    </row>
    <row r="101" spans="1:20" x14ac:dyDescent="0.2">
      <c r="A101" s="197">
        <v>2018</v>
      </c>
      <c r="B101" s="175" t="s">
        <v>63</v>
      </c>
      <c r="C101" s="195">
        <v>3582296.2427792102</v>
      </c>
      <c r="D101" s="195">
        <v>218818.335085642</v>
      </c>
      <c r="E101" s="196">
        <v>309582.88664827298</v>
      </c>
      <c r="F101" s="195">
        <v>17588.924731608</v>
      </c>
      <c r="G101" s="196">
        <v>40.316232999999997</v>
      </c>
      <c r="H101" s="195">
        <v>2204051.025094267</v>
      </c>
      <c r="I101" s="195">
        <v>0</v>
      </c>
      <c r="J101" s="195">
        <v>832214.75498642004</v>
      </c>
      <c r="K101" s="196">
        <v>6.1083260639516173</v>
      </c>
      <c r="L101" s="196">
        <v>8.6420235979169888</v>
      </c>
      <c r="M101" s="196">
        <v>0.4909958177540949</v>
      </c>
      <c r="N101" s="196">
        <v>1.1254298993631506E-3</v>
      </c>
      <c r="O101" s="196">
        <v>61.52620765345538</v>
      </c>
      <c r="P101" s="195">
        <f t="shared" si="11"/>
        <v>0</v>
      </c>
      <c r="Q101" s="196">
        <v>23.231321437022551</v>
      </c>
      <c r="S101" s="135"/>
      <c r="T101" s="135"/>
    </row>
    <row r="102" spans="1:20" x14ac:dyDescent="0.2">
      <c r="A102" s="197"/>
      <c r="B102" s="175" t="s">
        <v>62</v>
      </c>
      <c r="C102" s="195">
        <v>4213925.1880684812</v>
      </c>
      <c r="D102" s="195">
        <v>223814.44415948197</v>
      </c>
      <c r="E102" s="196">
        <v>282859.90492826398</v>
      </c>
      <c r="F102" s="195">
        <v>18565.515122819001</v>
      </c>
      <c r="G102" s="196">
        <v>7.2412529999999995</v>
      </c>
      <c r="H102" s="195">
        <v>2880084.7235322352</v>
      </c>
      <c r="I102" s="195">
        <v>0</v>
      </c>
      <c r="J102" s="195">
        <v>1165194.93958439</v>
      </c>
      <c r="K102" s="196">
        <v>5.3113055920689192</v>
      </c>
      <c r="L102" s="196">
        <v>6.7125041927457012</v>
      </c>
      <c r="M102" s="196">
        <v>0.44057533758279166</v>
      </c>
      <c r="N102" s="196">
        <v>1.7184104313249903E-4</v>
      </c>
      <c r="O102" s="196">
        <v>68.346840415844383</v>
      </c>
      <c r="P102" s="195">
        <f t="shared" si="11"/>
        <v>0</v>
      </c>
      <c r="Q102" s="196">
        <v>27.651058990880557</v>
      </c>
      <c r="S102" s="135"/>
      <c r="T102" s="135"/>
    </row>
    <row r="103" spans="1:20" x14ac:dyDescent="0.2">
      <c r="A103" s="197"/>
      <c r="B103" s="175" t="s">
        <v>61</v>
      </c>
      <c r="C103" s="195">
        <v>2425622.7773785922</v>
      </c>
      <c r="D103" s="195">
        <v>224523.16385961499</v>
      </c>
      <c r="E103" s="196">
        <v>261109.95735582098</v>
      </c>
      <c r="F103" s="195">
        <v>17293.794836384001</v>
      </c>
      <c r="G103" s="196">
        <v>98.172617000000002</v>
      </c>
      <c r="H103" s="195">
        <v>1175860.442695512</v>
      </c>
      <c r="I103" s="195">
        <v>0</v>
      </c>
      <c r="J103" s="195">
        <v>746737.2460142601</v>
      </c>
      <c r="K103" s="196">
        <v>9.2563100063836234</v>
      </c>
      <c r="L103" s="196">
        <v>10.764656392203182</v>
      </c>
      <c r="M103" s="196">
        <v>0.71296307891178656</v>
      </c>
      <c r="N103" s="196">
        <v>4.0473159270913786E-3</v>
      </c>
      <c r="O103" s="196">
        <v>48.476640871845802</v>
      </c>
      <c r="P103" s="195">
        <f t="shared" si="11"/>
        <v>0</v>
      </c>
      <c r="Q103" s="196">
        <v>30.785382334728506</v>
      </c>
      <c r="S103" s="135"/>
      <c r="T103" s="135"/>
    </row>
    <row r="104" spans="1:20" x14ac:dyDescent="0.2">
      <c r="A104" s="197"/>
      <c r="B104" s="175" t="s">
        <v>60</v>
      </c>
      <c r="C104" s="195">
        <v>2943283.1404121411</v>
      </c>
      <c r="D104" s="195">
        <v>184468.48942363099</v>
      </c>
      <c r="E104" s="196">
        <v>273348.35303393699</v>
      </c>
      <c r="F104" s="195">
        <v>13105.125408043999</v>
      </c>
      <c r="G104" s="196">
        <v>32.445504</v>
      </c>
      <c r="H104" s="195">
        <v>1201994.9360316391</v>
      </c>
      <c r="I104" s="195">
        <v>0</v>
      </c>
      <c r="J104" s="195">
        <v>1270333.7910108899</v>
      </c>
      <c r="K104" s="196">
        <v>6.2674394756938092</v>
      </c>
      <c r="L104" s="196">
        <v>9.2871918872086727</v>
      </c>
      <c r="M104" s="196">
        <v>0.44525534183601917</v>
      </c>
      <c r="N104" s="196">
        <v>1.1023575528468093E-3</v>
      </c>
      <c r="O104" s="196">
        <v>40.838576470197381</v>
      </c>
      <c r="P104" s="195">
        <f t="shared" si="11"/>
        <v>0</v>
      </c>
      <c r="Q104" s="196">
        <v>43.160434467511273</v>
      </c>
      <c r="S104" s="135"/>
      <c r="T104" s="135"/>
    </row>
    <row r="105" spans="1:20" x14ac:dyDescent="0.2">
      <c r="A105" s="197">
        <v>2018</v>
      </c>
      <c r="B105" s="175" t="s">
        <v>64</v>
      </c>
      <c r="C105" s="195">
        <v>1056385.43322717</v>
      </c>
      <c r="D105" s="195">
        <v>59886.774522127998</v>
      </c>
      <c r="E105" s="196">
        <v>116922.055530682</v>
      </c>
      <c r="F105" s="195">
        <v>5443.4852338579994</v>
      </c>
      <c r="G105" s="196">
        <v>1.9072979999999999</v>
      </c>
      <c r="H105" s="195">
        <v>482473.10196200199</v>
      </c>
      <c r="I105" s="195">
        <v>0</v>
      </c>
      <c r="J105" s="195">
        <v>391658.10868050001</v>
      </c>
      <c r="K105" s="196">
        <v>5.6690269137069471</v>
      </c>
      <c r="L105" s="196">
        <v>11.068124555021059</v>
      </c>
      <c r="M105" s="196">
        <v>0.51529347742221343</v>
      </c>
      <c r="N105" s="196">
        <v>1.8054944152091936E-4</v>
      </c>
      <c r="O105" s="196">
        <v>45.672070703217351</v>
      </c>
      <c r="P105" s="195">
        <f t="shared" si="11"/>
        <v>0</v>
      </c>
      <c r="Q105" s="196">
        <v>37.075303801190906</v>
      </c>
      <c r="S105" s="135"/>
      <c r="T105" s="135"/>
    </row>
    <row r="106" spans="1:20" x14ac:dyDescent="0.2">
      <c r="A106" s="197"/>
      <c r="B106" s="175" t="s">
        <v>65</v>
      </c>
      <c r="C106" s="195">
        <v>910323.03208041703</v>
      </c>
      <c r="D106" s="195">
        <v>65884.459817102004</v>
      </c>
      <c r="E106" s="196">
        <v>73379.858391404996</v>
      </c>
      <c r="F106" s="195">
        <v>3854.4512012290002</v>
      </c>
      <c r="G106" s="196">
        <v>27.039736999999999</v>
      </c>
      <c r="H106" s="195">
        <v>363412.88996418106</v>
      </c>
      <c r="I106" s="195">
        <v>0</v>
      </c>
      <c r="J106" s="195">
        <v>403764.33296949998</v>
      </c>
      <c r="K106" s="196">
        <v>7.2374813659863371</v>
      </c>
      <c r="L106" s="196">
        <v>8.0608592560495271</v>
      </c>
      <c r="M106" s="196">
        <v>0.42341576181151724</v>
      </c>
      <c r="N106" s="196">
        <v>2.970345256255291E-3</v>
      </c>
      <c r="O106" s="196">
        <v>39.921311134318032</v>
      </c>
      <c r="P106" s="195">
        <f t="shared" si="11"/>
        <v>0</v>
      </c>
      <c r="Q106" s="196">
        <v>44.353962136578332</v>
      </c>
      <c r="S106" s="135"/>
      <c r="T106" s="135"/>
    </row>
    <row r="107" spans="1:20" x14ac:dyDescent="0.2">
      <c r="A107" s="197"/>
      <c r="B107" s="175" t="s">
        <v>66</v>
      </c>
      <c r="C107" s="195">
        <v>976574.67510455404</v>
      </c>
      <c r="D107" s="195">
        <v>58697.255084401004</v>
      </c>
      <c r="E107" s="196">
        <v>83046.439111850006</v>
      </c>
      <c r="F107" s="195">
        <v>3807.1889729569998</v>
      </c>
      <c r="G107" s="196">
        <v>3.4984690000000001</v>
      </c>
      <c r="H107" s="195">
        <v>356108.944105456</v>
      </c>
      <c r="I107" s="195">
        <v>0</v>
      </c>
      <c r="J107" s="195">
        <v>474911.34936088999</v>
      </c>
      <c r="K107" s="196">
        <v>6.0105239855945225</v>
      </c>
      <c r="L107" s="196">
        <v>8.5038493449524371</v>
      </c>
      <c r="M107" s="196">
        <v>0.3898512904350499</v>
      </c>
      <c r="N107" s="196">
        <v>3.5823875932738546E-4</v>
      </c>
      <c r="O107" s="196">
        <v>36.465101254784251</v>
      </c>
      <c r="P107" s="195">
        <f t="shared" si="11"/>
        <v>0</v>
      </c>
      <c r="Q107" s="196">
        <v>48.630315885474403</v>
      </c>
      <c r="S107" s="135"/>
      <c r="T107" s="135"/>
    </row>
    <row r="108" spans="1:20" x14ac:dyDescent="0.2">
      <c r="A108" s="197"/>
      <c r="B108" s="175" t="s">
        <v>67</v>
      </c>
      <c r="C108" s="195">
        <v>749158.64270613203</v>
      </c>
      <c r="D108" s="195">
        <v>72125.237229110993</v>
      </c>
      <c r="E108" s="196">
        <v>79427.823858664997</v>
      </c>
      <c r="F108" s="195">
        <v>4564.3404982550001</v>
      </c>
      <c r="G108" s="196">
        <v>14.770173</v>
      </c>
      <c r="H108" s="195">
        <v>401901.60891746101</v>
      </c>
      <c r="I108" s="195">
        <v>0</v>
      </c>
      <c r="J108" s="195">
        <v>191124.86202964</v>
      </c>
      <c r="K108" s="196">
        <v>9.6274985186819944</v>
      </c>
      <c r="L108" s="196">
        <v>10.602270244357532</v>
      </c>
      <c r="M108" s="196">
        <v>0.60926220937231135</v>
      </c>
      <c r="N108" s="196">
        <v>1.9715681242956449E-3</v>
      </c>
      <c r="O108" s="196">
        <v>53.6470629859786</v>
      </c>
      <c r="P108" s="195">
        <f t="shared" ref="P108:P128" si="16">I108/$C$92*100</f>
        <v>0</v>
      </c>
      <c r="Q108" s="196">
        <v>25.511934473485265</v>
      </c>
      <c r="S108" s="135"/>
      <c r="T108" s="135"/>
    </row>
    <row r="109" spans="1:20" x14ac:dyDescent="0.2">
      <c r="A109" s="197"/>
      <c r="B109" s="175" t="s">
        <v>68</v>
      </c>
      <c r="C109" s="195">
        <v>961490.26820808114</v>
      </c>
      <c r="D109" s="195">
        <v>72565.784972021997</v>
      </c>
      <c r="E109" s="196">
        <v>89056.849890604994</v>
      </c>
      <c r="F109" s="195">
        <v>8041.4530927410005</v>
      </c>
      <c r="G109" s="196">
        <v>77.919820000000001</v>
      </c>
      <c r="H109" s="195">
        <v>386540.60975322302</v>
      </c>
      <c r="I109" s="195">
        <v>0</v>
      </c>
      <c r="J109" s="195">
        <v>405207.65067949001</v>
      </c>
      <c r="K109" s="196">
        <v>7.5472199117794556</v>
      </c>
      <c r="L109" s="196">
        <v>9.2623766287909781</v>
      </c>
      <c r="M109" s="196">
        <v>0.83635304054899773</v>
      </c>
      <c r="N109" s="196">
        <v>8.1040674644807711E-3</v>
      </c>
      <c r="O109" s="196">
        <v>40.202238393282393</v>
      </c>
      <c r="P109" s="195">
        <f t="shared" si="16"/>
        <v>0</v>
      </c>
      <c r="Q109" s="196">
        <v>42.143707958133689</v>
      </c>
      <c r="S109" s="135"/>
      <c r="T109" s="135"/>
    </row>
    <row r="110" spans="1:20" x14ac:dyDescent="0.2">
      <c r="A110" s="197"/>
      <c r="B110" s="175" t="s">
        <v>69</v>
      </c>
      <c r="C110" s="195">
        <v>714973.86646437901</v>
      </c>
      <c r="D110" s="195">
        <v>79832.141658481996</v>
      </c>
      <c r="E110" s="196">
        <v>92625.283606550991</v>
      </c>
      <c r="F110" s="195">
        <v>4688.0012453879999</v>
      </c>
      <c r="G110" s="196">
        <v>5.4826240000000004</v>
      </c>
      <c r="H110" s="195">
        <v>387418.224024828</v>
      </c>
      <c r="I110" s="195">
        <v>0</v>
      </c>
      <c r="J110" s="195">
        <v>150404.73330513001</v>
      </c>
      <c r="K110" s="196">
        <v>11.165742610042564</v>
      </c>
      <c r="L110" s="196">
        <v>12.95505863236551</v>
      </c>
      <c r="M110" s="196">
        <v>0.65568847552018361</v>
      </c>
      <c r="N110" s="196">
        <v>7.6682858733175148E-4</v>
      </c>
      <c r="O110" s="196">
        <v>54.186347529127445</v>
      </c>
      <c r="P110" s="195">
        <f t="shared" si="16"/>
        <v>0</v>
      </c>
      <c r="Q110" s="196">
        <v>21.03639592435696</v>
      </c>
      <c r="S110" s="135"/>
      <c r="T110" s="135"/>
    </row>
    <row r="111" spans="1:20" x14ac:dyDescent="0.2">
      <c r="A111" s="197"/>
      <c r="B111" s="175" t="s">
        <v>70</v>
      </c>
      <c r="C111" s="195">
        <v>1022670.798091155</v>
      </c>
      <c r="D111" s="195">
        <v>71597.851222686993</v>
      </c>
      <c r="E111" s="196">
        <v>109784.87005554201</v>
      </c>
      <c r="F111" s="195">
        <v>5702.9163163050007</v>
      </c>
      <c r="G111" s="196">
        <v>4.6377240000000004</v>
      </c>
      <c r="H111" s="195">
        <v>491373.62775195099</v>
      </c>
      <c r="I111" s="195">
        <v>0</v>
      </c>
      <c r="J111" s="195">
        <v>344206.89502066997</v>
      </c>
      <c r="K111" s="196">
        <v>7.0010653825577567</v>
      </c>
      <c r="L111" s="196">
        <v>10.735113416796361</v>
      </c>
      <c r="M111" s="196">
        <v>0.55764927745562509</v>
      </c>
      <c r="N111" s="196">
        <v>4.5349138829977817E-4</v>
      </c>
      <c r="O111" s="196">
        <v>48.048074577773633</v>
      </c>
      <c r="P111" s="195">
        <f t="shared" si="16"/>
        <v>0</v>
      </c>
      <c r="Q111" s="196">
        <v>33.657643854028322</v>
      </c>
      <c r="S111" s="135"/>
      <c r="T111" s="135"/>
    </row>
    <row r="112" spans="1:20" x14ac:dyDescent="0.2">
      <c r="A112" s="197"/>
      <c r="B112" s="175" t="s">
        <v>71</v>
      </c>
      <c r="C112" s="195">
        <v>2209385.7838999303</v>
      </c>
      <c r="D112" s="195">
        <v>74633.974506760002</v>
      </c>
      <c r="E112" s="196">
        <v>103506.36305671</v>
      </c>
      <c r="F112" s="195">
        <v>6230.6917585200008</v>
      </c>
      <c r="G112" s="196">
        <v>3.767941</v>
      </c>
      <c r="H112" s="195">
        <v>1638112.6813805501</v>
      </c>
      <c r="I112" s="195">
        <v>0</v>
      </c>
      <c r="J112" s="195">
        <v>386898.30525639001</v>
      </c>
      <c r="K112" s="196">
        <v>3.3780417639430418</v>
      </c>
      <c r="L112" s="196">
        <v>4.6848478799390216</v>
      </c>
      <c r="M112" s="196">
        <v>0.28201013168111372</v>
      </c>
      <c r="N112" s="196">
        <v>1.7054246603094201E-4</v>
      </c>
      <c r="O112" s="196">
        <v>74.143352117030972</v>
      </c>
      <c r="P112" s="195">
        <f t="shared" si="16"/>
        <v>0</v>
      </c>
      <c r="Q112" s="196">
        <v>17.511577564939824</v>
      </c>
      <c r="S112" s="135"/>
      <c r="T112" s="135"/>
    </row>
    <row r="113" spans="1:20" x14ac:dyDescent="0.2">
      <c r="A113" s="197"/>
      <c r="B113" s="175" t="s">
        <v>72</v>
      </c>
      <c r="C113" s="195">
        <v>981868.60607739608</v>
      </c>
      <c r="D113" s="195">
        <v>78071.224435990996</v>
      </c>
      <c r="E113" s="196">
        <v>78296.945371123991</v>
      </c>
      <c r="F113" s="195">
        <v>5504.363768057</v>
      </c>
      <c r="G113" s="196">
        <v>0.99003699999999994</v>
      </c>
      <c r="H113" s="195">
        <v>492355.11297122401</v>
      </c>
      <c r="I113" s="195">
        <v>0</v>
      </c>
      <c r="J113" s="195">
        <v>327639.96949400002</v>
      </c>
      <c r="K113" s="196">
        <v>7.9512904224414118</v>
      </c>
      <c r="L113" s="196">
        <v>7.9742793370208034</v>
      </c>
      <c r="M113" s="196">
        <v>0.56060085168087326</v>
      </c>
      <c r="N113" s="196">
        <v>1.0083192332171989E-4</v>
      </c>
      <c r="O113" s="196">
        <v>50.144704691007703</v>
      </c>
      <c r="P113" s="195">
        <f t="shared" si="16"/>
        <v>0</v>
      </c>
      <c r="Q113" s="196">
        <v>33.369023865925875</v>
      </c>
      <c r="S113" s="135"/>
      <c r="T113" s="135"/>
    </row>
    <row r="114" spans="1:20" x14ac:dyDescent="0.2">
      <c r="A114" s="197"/>
      <c r="B114" s="175" t="s">
        <v>73</v>
      </c>
      <c r="C114" s="195">
        <v>1379272.378602864</v>
      </c>
      <c r="D114" s="195">
        <v>71109.245216730997</v>
      </c>
      <c r="E114" s="196">
        <v>101056.59650042999</v>
      </c>
      <c r="F114" s="195">
        <v>6830.4595962419999</v>
      </c>
      <c r="G114" s="196">
        <v>2.4832749999999999</v>
      </c>
      <c r="H114" s="195">
        <v>749616.9291804611</v>
      </c>
      <c r="I114" s="195">
        <v>0</v>
      </c>
      <c r="J114" s="195">
        <v>450656.664834</v>
      </c>
      <c r="K114" s="196">
        <v>5.1555621877066233</v>
      </c>
      <c r="L114" s="196">
        <v>7.3268049203446983</v>
      </c>
      <c r="M114" s="196">
        <v>0.49522195196578395</v>
      </c>
      <c r="N114" s="196">
        <v>1.8004239325922244E-4</v>
      </c>
      <c r="O114" s="196">
        <v>54.348723342070159</v>
      </c>
      <c r="P114" s="195">
        <f t="shared" si="16"/>
        <v>0</v>
      </c>
      <c r="Q114" s="196">
        <v>32.673507555519478</v>
      </c>
      <c r="S114" s="135"/>
      <c r="T114" s="135"/>
    </row>
    <row r="115" spans="1:20" x14ac:dyDescent="0.2">
      <c r="A115" s="197"/>
      <c r="B115" s="175" t="s">
        <v>74</v>
      </c>
      <c r="C115" s="195">
        <v>1259407.5560152691</v>
      </c>
      <c r="D115" s="195">
        <v>78309.891622581999</v>
      </c>
      <c r="E115" s="196">
        <v>101647.120886595</v>
      </c>
      <c r="F115" s="195">
        <v>6268.596510161</v>
      </c>
      <c r="G115" s="196">
        <v>24.598576000000001</v>
      </c>
      <c r="H115" s="195">
        <v>726073.03587805107</v>
      </c>
      <c r="I115" s="195">
        <v>0</v>
      </c>
      <c r="J115" s="195">
        <v>347084.31254188</v>
      </c>
      <c r="K115" s="196">
        <v>6.2179944251209944</v>
      </c>
      <c r="L115" s="196">
        <v>8.0710267618374232</v>
      </c>
      <c r="M115" s="196">
        <v>0.49774169451505168</v>
      </c>
      <c r="N115" s="196">
        <v>1.9531863122871215E-3</v>
      </c>
      <c r="O115" s="196">
        <v>57.651951698251366</v>
      </c>
      <c r="P115" s="195">
        <f t="shared" si="16"/>
        <v>0</v>
      </c>
      <c r="Q115" s="196">
        <v>27.55933223396287</v>
      </c>
      <c r="S115" s="135"/>
      <c r="T115" s="135"/>
    </row>
    <row r="116" spans="1:20" x14ac:dyDescent="0.2">
      <c r="A116" s="197"/>
      <c r="B116" s="175" t="s">
        <v>75</v>
      </c>
      <c r="C116" s="195">
        <v>943616.30816107709</v>
      </c>
      <c r="D116" s="195">
        <v>69399.19824632899</v>
      </c>
      <c r="E116" s="196">
        <v>106879.169261248</v>
      </c>
      <c r="F116" s="195">
        <v>4489.8686252050002</v>
      </c>
      <c r="G116" s="196">
        <v>13.234382</v>
      </c>
      <c r="H116" s="195">
        <v>728361.06003575504</v>
      </c>
      <c r="I116" s="195">
        <v>0</v>
      </c>
      <c r="J116" s="195">
        <v>34473.777610540004</v>
      </c>
      <c r="K116" s="196">
        <v>7.3545992842762962</v>
      </c>
      <c r="L116" s="196">
        <v>11.326549608869575</v>
      </c>
      <c r="M116" s="196">
        <v>0.47581507296698516</v>
      </c>
      <c r="N116" s="196">
        <v>1.4025173034356742E-3</v>
      </c>
      <c r="O116" s="196">
        <v>77.188265371884867</v>
      </c>
      <c r="P116" s="195">
        <f t="shared" si="16"/>
        <v>0</v>
      </c>
      <c r="Q116" s="196">
        <v>3.6533681446988373</v>
      </c>
      <c r="S116" s="135"/>
      <c r="T116" s="135"/>
    </row>
    <row r="117" spans="1:20" x14ac:dyDescent="0.2">
      <c r="A117" s="197">
        <v>2019</v>
      </c>
      <c r="B117" s="175" t="s">
        <v>64</v>
      </c>
      <c r="C117" s="195">
        <v>1772273.5190747599</v>
      </c>
      <c r="D117" s="195">
        <v>65436.555507309997</v>
      </c>
      <c r="E117" s="196">
        <v>116439.05525691999</v>
      </c>
      <c r="F117" s="195">
        <v>4424.7434481800001</v>
      </c>
      <c r="G117" s="196">
        <v>0.78407800000000005</v>
      </c>
      <c r="H117" s="195">
        <v>1421594.0977383601</v>
      </c>
      <c r="I117" s="195">
        <v>0</v>
      </c>
      <c r="J117" s="195">
        <v>164378.28304598999</v>
      </c>
      <c r="K117" s="196">
        <v>3.6922379532856793</v>
      </c>
      <c r="L117" s="196">
        <v>6.5700386539493421</v>
      </c>
      <c r="M117" s="196">
        <v>0.24966481756664732</v>
      </c>
      <c r="N117" s="196">
        <v>4.4241365204697008E-5</v>
      </c>
      <c r="O117" s="196">
        <v>80.213019177791651</v>
      </c>
      <c r="P117" s="195">
        <f t="shared" si="16"/>
        <v>0</v>
      </c>
      <c r="Q117" s="196">
        <v>9.2749951560414878</v>
      </c>
      <c r="S117" s="135"/>
      <c r="T117" s="135"/>
    </row>
    <row r="118" spans="1:20" x14ac:dyDescent="0.2">
      <c r="A118" s="197"/>
      <c r="B118" s="175" t="s">
        <v>65</v>
      </c>
      <c r="C118" s="195">
        <v>929475.94257665996</v>
      </c>
      <c r="D118" s="195">
        <v>76139.686458020005</v>
      </c>
      <c r="E118" s="196">
        <v>91671.750126539991</v>
      </c>
      <c r="F118" s="195">
        <v>6884.5824276800004</v>
      </c>
      <c r="G118" s="196">
        <v>0</v>
      </c>
      <c r="H118" s="195">
        <v>634475.82438180002</v>
      </c>
      <c r="I118" s="195">
        <v>0</v>
      </c>
      <c r="J118" s="195">
        <v>120304.09918261999</v>
      </c>
      <c r="K118" s="196">
        <v>8.1916790925161873</v>
      </c>
      <c r="L118" s="196">
        <v>9.8627351098954588</v>
      </c>
      <c r="M118" s="196">
        <v>0.74069506399431995</v>
      </c>
      <c r="N118" s="196">
        <v>0</v>
      </c>
      <c r="O118" s="196">
        <v>68.261672553130197</v>
      </c>
      <c r="P118" s="195">
        <f t="shared" si="16"/>
        <v>0</v>
      </c>
      <c r="Q118" s="196">
        <v>12.94321818046385</v>
      </c>
      <c r="S118" s="135"/>
      <c r="T118" s="135"/>
    </row>
    <row r="119" spans="1:20" x14ac:dyDescent="0.2">
      <c r="A119" s="197"/>
      <c r="B119" s="175" t="s">
        <v>66</v>
      </c>
      <c r="C119" s="195">
        <v>1001962.250263519</v>
      </c>
      <c r="D119" s="195">
        <v>94705.939285589993</v>
      </c>
      <c r="E119" s="196">
        <v>121971.18763455001</v>
      </c>
      <c r="F119" s="195">
        <v>6500.7760823900007</v>
      </c>
      <c r="G119" s="196">
        <v>31.355243000000002</v>
      </c>
      <c r="H119" s="195">
        <v>716876.26101138908</v>
      </c>
      <c r="I119" s="195">
        <v>0</v>
      </c>
      <c r="J119" s="195">
        <v>61876.731006599999</v>
      </c>
      <c r="K119" s="196">
        <v>9.4520466475340825</v>
      </c>
      <c r="L119" s="196">
        <v>12.173231836076781</v>
      </c>
      <c r="M119" s="196">
        <v>0.6488044914546709</v>
      </c>
      <c r="N119" s="196">
        <v>3.1293836660765896E-3</v>
      </c>
      <c r="O119" s="196">
        <v>71.54723252526216</v>
      </c>
      <c r="P119" s="195">
        <f t="shared" si="16"/>
        <v>0</v>
      </c>
      <c r="Q119" s="196">
        <v>6.1755551160062403</v>
      </c>
      <c r="S119" s="135"/>
      <c r="T119" s="135"/>
    </row>
    <row r="120" spans="1:20" x14ac:dyDescent="0.2">
      <c r="A120" s="197"/>
      <c r="B120" s="175" t="s">
        <v>67</v>
      </c>
      <c r="C120" s="195">
        <v>1417924.5632440501</v>
      </c>
      <c r="D120" s="195">
        <v>87407.216368580004</v>
      </c>
      <c r="E120" s="196">
        <v>100092.47242703999</v>
      </c>
      <c r="F120" s="195">
        <v>14274.942974940001</v>
      </c>
      <c r="G120" s="196">
        <v>0</v>
      </c>
      <c r="H120" s="195">
        <v>817869.21555812005</v>
      </c>
      <c r="I120" s="195">
        <v>0</v>
      </c>
      <c r="J120" s="195">
        <v>398280.71591536998</v>
      </c>
      <c r="K120" s="196">
        <v>6.1644475760122415</v>
      </c>
      <c r="L120" s="196">
        <v>7.0590830444491202</v>
      </c>
      <c r="M120" s="196">
        <v>1.0067491138090277</v>
      </c>
      <c r="N120" s="196">
        <v>0</v>
      </c>
      <c r="O120" s="196">
        <v>57.680728351791032</v>
      </c>
      <c r="P120" s="195">
        <f t="shared" si="16"/>
        <v>0</v>
      </c>
      <c r="Q120" s="196">
        <v>28.088991913938564</v>
      </c>
      <c r="S120" s="135"/>
      <c r="T120" s="135"/>
    </row>
    <row r="121" spans="1:20" x14ac:dyDescent="0.2">
      <c r="A121" s="197"/>
      <c r="B121" s="175" t="s">
        <v>68</v>
      </c>
      <c r="C121" s="195">
        <v>1547034.6496382582</v>
      </c>
      <c r="D121" s="195">
        <v>81402.802981814995</v>
      </c>
      <c r="E121" s="196">
        <v>118088.122346555</v>
      </c>
      <c r="F121" s="195">
        <v>6074.5530309850001</v>
      </c>
      <c r="G121" s="196">
        <v>7.0299860000000001</v>
      </c>
      <c r="H121" s="195">
        <v>877147.30008820305</v>
      </c>
      <c r="I121" s="195">
        <v>0</v>
      </c>
      <c r="J121" s="195">
        <v>464314.8412047</v>
      </c>
      <c r="K121" s="196">
        <v>5.2618603598083169</v>
      </c>
      <c r="L121" s="196">
        <v>7.6331918211507057</v>
      </c>
      <c r="M121" s="196">
        <v>0.39265785238911155</v>
      </c>
      <c r="N121" s="196">
        <v>4.5441684203025549E-4</v>
      </c>
      <c r="O121" s="196">
        <v>56.698620182379599</v>
      </c>
      <c r="P121" s="195">
        <f t="shared" si="16"/>
        <v>0</v>
      </c>
      <c r="Q121" s="196">
        <v>30.013215367430224</v>
      </c>
      <c r="S121" s="135"/>
      <c r="T121" s="135"/>
    </row>
    <row r="122" spans="1:20" x14ac:dyDescent="0.2">
      <c r="A122" s="197"/>
      <c r="B122" s="175" t="s">
        <v>69</v>
      </c>
      <c r="C122" s="195">
        <v>1042434.989713207</v>
      </c>
      <c r="D122" s="195">
        <v>81143.42995543401</v>
      </c>
      <c r="E122" s="196">
        <v>128293.672338912</v>
      </c>
      <c r="F122" s="195">
        <v>8762.253269887</v>
      </c>
      <c r="G122" s="196">
        <v>1.116606</v>
      </c>
      <c r="H122" s="195">
        <v>776807.37192107399</v>
      </c>
      <c r="I122" s="195">
        <v>0</v>
      </c>
      <c r="J122" s="195">
        <v>47427.145621900003</v>
      </c>
      <c r="K122" s="196">
        <v>7.7840278536465917</v>
      </c>
      <c r="L122" s="196">
        <v>12.307114938093928</v>
      </c>
      <c r="M122" s="196">
        <v>0.84055632786248446</v>
      </c>
      <c r="N122" s="196">
        <v>1.0711516890920929E-4</v>
      </c>
      <c r="O122" s="196">
        <v>74.518543562585904</v>
      </c>
      <c r="P122" s="195">
        <f t="shared" si="16"/>
        <v>0</v>
      </c>
      <c r="Q122" s="196">
        <v>4.549650202642189</v>
      </c>
      <c r="S122" s="135"/>
      <c r="T122" s="135"/>
    </row>
    <row r="123" spans="1:20" x14ac:dyDescent="0.2">
      <c r="A123" s="197"/>
      <c r="B123" s="175" t="s">
        <v>70</v>
      </c>
      <c r="C123" s="195">
        <v>1403219.4613947161</v>
      </c>
      <c r="D123" s="195">
        <v>89735.578676999998</v>
      </c>
      <c r="E123" s="196">
        <v>111711.38016797</v>
      </c>
      <c r="F123" s="195">
        <v>6905.3882890000004</v>
      </c>
      <c r="G123" s="196">
        <v>7.8484819999999997</v>
      </c>
      <c r="H123" s="195">
        <v>982881.90214344603</v>
      </c>
      <c r="I123" s="195">
        <v>0</v>
      </c>
      <c r="J123" s="195">
        <v>211977.36363529999</v>
      </c>
      <c r="K123" s="196">
        <v>6.3949782016141805</v>
      </c>
      <c r="L123" s="196">
        <v>7.9610768836498025</v>
      </c>
      <c r="M123" s="196">
        <v>0.49211035614745957</v>
      </c>
      <c r="N123" s="196">
        <v>5.5931963715776E-4</v>
      </c>
      <c r="O123" s="196">
        <v>70.044774120116628</v>
      </c>
      <c r="P123" s="195">
        <f t="shared" si="16"/>
        <v>0</v>
      </c>
      <c r="Q123" s="196">
        <v>15.106501118834768</v>
      </c>
      <c r="S123" s="135"/>
      <c r="T123" s="135"/>
    </row>
    <row r="124" spans="1:20" x14ac:dyDescent="0.2">
      <c r="A124" s="197"/>
      <c r="B124" s="175" t="s">
        <v>71</v>
      </c>
      <c r="C124" s="195">
        <v>1356107.947079839</v>
      </c>
      <c r="D124" s="195">
        <v>66080.582972999997</v>
      </c>
      <c r="E124" s="196">
        <v>100081.696279248</v>
      </c>
      <c r="F124" s="195">
        <v>4694.1789271049993</v>
      </c>
      <c r="G124" s="196">
        <v>13.342184</v>
      </c>
      <c r="H124" s="195">
        <v>910337.943993486</v>
      </c>
      <c r="I124" s="195">
        <v>0</v>
      </c>
      <c r="J124" s="195">
        <v>274900.20272300002</v>
      </c>
      <c r="K124" s="196">
        <v>4.8728114244366711</v>
      </c>
      <c r="L124" s="196">
        <v>7.3800685627392646</v>
      </c>
      <c r="M124" s="196">
        <v>0.34615083092855264</v>
      </c>
      <c r="N124" s="196">
        <v>9.8385855113748526E-4</v>
      </c>
      <c r="O124" s="196">
        <v>67.128722750556307</v>
      </c>
      <c r="P124" s="195">
        <f t="shared" si="16"/>
        <v>0</v>
      </c>
      <c r="Q124" s="196">
        <v>20.271262572788068</v>
      </c>
      <c r="S124" s="135"/>
      <c r="T124" s="135"/>
    </row>
    <row r="125" spans="1:20" x14ac:dyDescent="0.2">
      <c r="A125" s="197"/>
      <c r="B125" s="175" t="s">
        <v>72</v>
      </c>
      <c r="C125" s="195">
        <v>1139813.1131324018</v>
      </c>
      <c r="D125" s="195">
        <v>84126.382847999994</v>
      </c>
      <c r="E125" s="196">
        <v>118619.2466118</v>
      </c>
      <c r="F125" s="195">
        <v>8275.5439898599998</v>
      </c>
      <c r="G125" s="196">
        <v>6.8267639999999998</v>
      </c>
      <c r="H125" s="195">
        <v>886516.05006414198</v>
      </c>
      <c r="I125" s="195">
        <v>0</v>
      </c>
      <c r="J125" s="195">
        <v>42269.062854600001</v>
      </c>
      <c r="K125" s="196">
        <v>7.3807172315123015</v>
      </c>
      <c r="L125" s="196">
        <v>10.406903135709149</v>
      </c>
      <c r="M125" s="196">
        <v>0.72604393602012407</v>
      </c>
      <c r="N125" s="196">
        <v>5.9893713463594759E-4</v>
      </c>
      <c r="O125" s="196">
        <v>77.7773162854605</v>
      </c>
      <c r="P125" s="195">
        <f t="shared" si="16"/>
        <v>0</v>
      </c>
      <c r="Q125" s="196">
        <v>3.7084204741632925</v>
      </c>
      <c r="S125" s="135"/>
      <c r="T125" s="135"/>
    </row>
    <row r="126" spans="1:20" x14ac:dyDescent="0.2">
      <c r="A126" s="197"/>
      <c r="B126" s="175" t="s">
        <v>73</v>
      </c>
      <c r="C126" s="195">
        <v>2518686.5664945799</v>
      </c>
      <c r="D126" s="195">
        <v>80111.158121829998</v>
      </c>
      <c r="E126" s="196">
        <v>120007.94876475001</v>
      </c>
      <c r="F126" s="195">
        <v>6816.3524252409998</v>
      </c>
      <c r="G126" s="196">
        <v>0.76168899999999995</v>
      </c>
      <c r="H126" s="195">
        <v>1861629.9982656399</v>
      </c>
      <c r="I126" s="195">
        <v>0</v>
      </c>
      <c r="J126" s="195">
        <v>450120.34722811903</v>
      </c>
      <c r="K126" s="196">
        <v>3.1806719894220867</v>
      </c>
      <c r="L126" s="196">
        <v>4.7647035705507772</v>
      </c>
      <c r="M126" s="196">
        <v>0.27063122962249969</v>
      </c>
      <c r="N126" s="196">
        <v>3.0241515960443306E-5</v>
      </c>
      <c r="O126" s="196">
        <v>73.912729873991083</v>
      </c>
      <c r="P126" s="195">
        <f t="shared" si="16"/>
        <v>0</v>
      </c>
      <c r="Q126" s="196">
        <v>17.871233094897583</v>
      </c>
      <c r="S126" s="135"/>
      <c r="T126" s="135"/>
    </row>
    <row r="127" spans="1:20" x14ac:dyDescent="0.2">
      <c r="A127" s="197"/>
      <c r="B127" s="175" t="s">
        <v>74</v>
      </c>
      <c r="C127" s="195">
        <v>1434594.111025776</v>
      </c>
      <c r="D127" s="195">
        <v>82630.541361539988</v>
      </c>
      <c r="E127" s="196">
        <v>94794.738485744994</v>
      </c>
      <c r="F127" s="195">
        <v>4316.3362570290001</v>
      </c>
      <c r="G127" s="196">
        <v>4.7964529999999996</v>
      </c>
      <c r="H127" s="195">
        <v>927156.45405949198</v>
      </c>
      <c r="I127" s="195">
        <v>0</v>
      </c>
      <c r="J127" s="195">
        <v>325691.24440896994</v>
      </c>
      <c r="K127" s="196">
        <v>5.7598550507402253</v>
      </c>
      <c r="L127" s="196">
        <v>6.6077741262972305</v>
      </c>
      <c r="M127" s="196">
        <v>0.30087508542347879</v>
      </c>
      <c r="N127" s="196">
        <v>3.3434216431924409E-4</v>
      </c>
      <c r="O127" s="196">
        <v>64.6284859901278</v>
      </c>
      <c r="P127" s="195">
        <f t="shared" si="16"/>
        <v>0</v>
      </c>
      <c r="Q127" s="196">
        <v>22.702675405246946</v>
      </c>
      <c r="S127" s="135"/>
      <c r="T127" s="135"/>
    </row>
    <row r="128" spans="1:20" x14ac:dyDescent="0.2">
      <c r="A128" s="197"/>
      <c r="B128" s="175" t="s">
        <v>75</v>
      </c>
      <c r="C128" s="195">
        <v>1396347.948834674</v>
      </c>
      <c r="D128" s="195">
        <v>70588.501219570011</v>
      </c>
      <c r="E128" s="196">
        <v>121008.43614298101</v>
      </c>
      <c r="F128" s="195">
        <v>7354.8753727959993</v>
      </c>
      <c r="G128" s="196">
        <v>4.1724180000000004</v>
      </c>
      <c r="H128" s="195">
        <v>1123423.1965219469</v>
      </c>
      <c r="I128" s="195">
        <v>0</v>
      </c>
      <c r="J128" s="195">
        <v>73968.767159380004</v>
      </c>
      <c r="K128" s="196">
        <v>5.0552228961613643</v>
      </c>
      <c r="L128" s="196">
        <v>8.6660660936243659</v>
      </c>
      <c r="M128" s="196">
        <v>0.52672225278334317</v>
      </c>
      <c r="N128" s="196">
        <v>2.988093335534387E-4</v>
      </c>
      <c r="O128" s="196">
        <v>80.454387995449324</v>
      </c>
      <c r="P128" s="195">
        <f t="shared" si="16"/>
        <v>0</v>
      </c>
      <c r="Q128" s="196">
        <v>5.2973019526480378</v>
      </c>
      <c r="S128" s="135"/>
      <c r="T128" s="135"/>
    </row>
    <row r="129" spans="1:20" x14ac:dyDescent="0.2">
      <c r="A129" s="197">
        <v>2020</v>
      </c>
      <c r="B129" s="175" t="s">
        <v>64</v>
      </c>
      <c r="C129" s="195">
        <v>1243317.892853</v>
      </c>
      <c r="D129" s="195">
        <v>82591.203886999996</v>
      </c>
      <c r="E129" s="196">
        <v>113113.80989600001</v>
      </c>
      <c r="F129" s="195">
        <v>7080.3083109999998</v>
      </c>
      <c r="G129" s="196">
        <v>0.13517299999999999</v>
      </c>
      <c r="H129" s="195">
        <v>653955.13141200005</v>
      </c>
      <c r="I129" s="195">
        <v>0</v>
      </c>
      <c r="J129" s="195">
        <v>386577.30417399999</v>
      </c>
      <c r="K129" s="196">
        <f>D129/$C$129*100</f>
        <v>6.6428066676882391</v>
      </c>
      <c r="L129" s="196">
        <f t="shared" ref="L129:Q129" si="17">E129/$C$129*100</f>
        <v>9.0977384421325684</v>
      </c>
      <c r="M129" s="196">
        <f t="shared" si="17"/>
        <v>0.56946886646608552</v>
      </c>
      <c r="N129" s="196">
        <f t="shared" si="17"/>
        <v>1.0871958070982395E-5</v>
      </c>
      <c r="O129" s="196">
        <f t="shared" si="17"/>
        <v>52.597580648613615</v>
      </c>
      <c r="P129" s="196">
        <f t="shared" si="17"/>
        <v>0</v>
      </c>
      <c r="Q129" s="196">
        <f t="shared" si="17"/>
        <v>31.092394503141428</v>
      </c>
      <c r="S129" s="135"/>
      <c r="T129" s="135"/>
    </row>
    <row r="130" spans="1:20" x14ac:dyDescent="0.2">
      <c r="A130" s="197"/>
      <c r="B130" s="175" t="s">
        <v>65</v>
      </c>
      <c r="C130" s="195">
        <v>1104347.303325</v>
      </c>
      <c r="D130" s="195">
        <v>83639.058459000007</v>
      </c>
      <c r="E130" s="196">
        <v>86512.107621000003</v>
      </c>
      <c r="F130" s="195">
        <v>4999.5056109999996</v>
      </c>
      <c r="G130" s="196">
        <v>2.5162309999999999</v>
      </c>
      <c r="H130" s="195">
        <v>552354.53457699995</v>
      </c>
      <c r="I130" s="195">
        <v>0</v>
      </c>
      <c r="J130" s="195">
        <v>376839.58082600002</v>
      </c>
      <c r="K130" s="196">
        <f>D130/$C$130*100</f>
        <v>7.5736191148542824</v>
      </c>
      <c r="L130" s="196">
        <f t="shared" ref="L130:Q130" si="18">E130/$C$130*100</f>
        <v>7.8337772329888349</v>
      </c>
      <c r="M130" s="196">
        <f t="shared" si="18"/>
        <v>0.45271135230260873</v>
      </c>
      <c r="N130" s="196">
        <f t="shared" si="18"/>
        <v>2.278477968320347E-4</v>
      </c>
      <c r="O130" s="196">
        <f t="shared" si="18"/>
        <v>50.016379169302574</v>
      </c>
      <c r="P130" s="196">
        <f t="shared" si="18"/>
        <v>0</v>
      </c>
      <c r="Q130" s="196">
        <f t="shared" si="18"/>
        <v>34.123285282754871</v>
      </c>
      <c r="S130" s="135"/>
      <c r="T130" s="135"/>
    </row>
    <row r="131" spans="1:20" x14ac:dyDescent="0.2">
      <c r="A131" s="197"/>
      <c r="B131" s="175" t="s">
        <v>66</v>
      </c>
      <c r="C131" s="195">
        <v>1228902.657254</v>
      </c>
      <c r="D131" s="195">
        <v>99904.926105999999</v>
      </c>
      <c r="E131" s="196">
        <v>103248.870931</v>
      </c>
      <c r="F131" s="195">
        <v>9019.30969</v>
      </c>
      <c r="G131" s="196">
        <v>5.5745999999999997E-2</v>
      </c>
      <c r="H131" s="195">
        <v>616195.18559300003</v>
      </c>
      <c r="I131" s="195">
        <v>0</v>
      </c>
      <c r="J131" s="195">
        <v>400534.30918799998</v>
      </c>
      <c r="K131" s="196">
        <f>D131/$C$131*100</f>
        <v>8.1296045310243645</v>
      </c>
      <c r="L131" s="196">
        <f t="shared" ref="L131:Q131" si="19">E131/$C$131*100</f>
        <v>8.4017127248883181</v>
      </c>
      <c r="M131" s="196">
        <f t="shared" si="19"/>
        <v>0.73393198694465944</v>
      </c>
      <c r="N131" s="196">
        <f t="shared" si="19"/>
        <v>4.5362421238932957E-6</v>
      </c>
      <c r="O131" s="196">
        <f t="shared" si="19"/>
        <v>50.141903588189543</v>
      </c>
      <c r="P131" s="196">
        <f t="shared" si="19"/>
        <v>0</v>
      </c>
      <c r="Q131" s="196">
        <f t="shared" si="19"/>
        <v>32.592842632710997</v>
      </c>
      <c r="S131" s="135"/>
      <c r="T131" s="135"/>
    </row>
    <row r="132" spans="1:20" x14ac:dyDescent="0.2">
      <c r="A132" s="197"/>
      <c r="B132" s="175" t="s">
        <v>67</v>
      </c>
      <c r="C132" s="195">
        <v>735170.93676299998</v>
      </c>
      <c r="D132" s="195">
        <v>94167.927043000003</v>
      </c>
      <c r="E132" s="196">
        <v>95142.501594999994</v>
      </c>
      <c r="F132" s="195">
        <v>5177.2342349999999</v>
      </c>
      <c r="G132" s="196">
        <v>6.792967</v>
      </c>
      <c r="H132" s="195">
        <v>468203.49048400001</v>
      </c>
      <c r="I132" s="195">
        <v>0</v>
      </c>
      <c r="J132" s="195">
        <v>72472.990439000001</v>
      </c>
      <c r="K132" s="196">
        <f>D132/$C$132*100</f>
        <v>12.808983915717182</v>
      </c>
      <c r="L132" s="196">
        <f t="shared" ref="L132:Q132" si="20">E132/$C$132*100</f>
        <v>12.941548262764291</v>
      </c>
      <c r="M132" s="196">
        <f t="shared" si="20"/>
        <v>0.70422183142816563</v>
      </c>
      <c r="N132" s="196">
        <f t="shared" si="20"/>
        <v>9.2399830574231144E-4</v>
      </c>
      <c r="O132" s="196">
        <f t="shared" si="20"/>
        <v>63.686343824407288</v>
      </c>
      <c r="P132" s="196">
        <f t="shared" si="20"/>
        <v>0</v>
      </c>
      <c r="Q132" s="196">
        <f t="shared" si="20"/>
        <v>9.8579781673773397</v>
      </c>
      <c r="S132" s="135"/>
      <c r="T132" s="135"/>
    </row>
    <row r="133" spans="1:20" x14ac:dyDescent="0.2">
      <c r="A133" s="197"/>
      <c r="B133" s="175" t="s">
        <v>68</v>
      </c>
      <c r="C133" s="195">
        <v>749205.79949</v>
      </c>
      <c r="D133" s="195">
        <v>76046.587031000003</v>
      </c>
      <c r="E133" s="196">
        <v>99413.052265999999</v>
      </c>
      <c r="F133" s="195">
        <v>5068.4708049999999</v>
      </c>
      <c r="G133" s="196">
        <v>6.8228999999999998E-2</v>
      </c>
      <c r="H133" s="195">
        <v>482180.63004000002</v>
      </c>
      <c r="I133" s="195">
        <v>0</v>
      </c>
      <c r="J133" s="195">
        <v>86496.991118999998</v>
      </c>
      <c r="K133" s="196">
        <f>D133/$C$133*100</f>
        <v>10.150293428423337</v>
      </c>
      <c r="L133" s="196">
        <f t="shared" ref="L133:Q133" si="21">E133/$C$133*100</f>
        <v>13.269124763005378</v>
      </c>
      <c r="M133" s="196">
        <f t="shared" si="21"/>
        <v>0.67651248941882369</v>
      </c>
      <c r="N133" s="196">
        <f t="shared" si="21"/>
        <v>9.106843546385372E-6</v>
      </c>
      <c r="O133" s="196">
        <f t="shared" si="21"/>
        <v>64.35890250292114</v>
      </c>
      <c r="P133" s="196">
        <f t="shared" si="21"/>
        <v>0</v>
      </c>
      <c r="Q133" s="196">
        <f t="shared" si="21"/>
        <v>11.545157709387768</v>
      </c>
      <c r="S133" s="135"/>
      <c r="T133" s="135"/>
    </row>
    <row r="134" spans="1:20" x14ac:dyDescent="0.2">
      <c r="A134" s="197"/>
      <c r="B134" s="175" t="s">
        <v>69</v>
      </c>
      <c r="C134" s="195">
        <v>948855.34088300006</v>
      </c>
      <c r="D134" s="195">
        <v>90792.287553000002</v>
      </c>
      <c r="E134" s="196">
        <v>109619.248854</v>
      </c>
      <c r="F134" s="195">
        <v>5537.3199699999996</v>
      </c>
      <c r="G134" s="196">
        <v>0.55871199999999999</v>
      </c>
      <c r="H134" s="195">
        <v>607275.79533400002</v>
      </c>
      <c r="I134" s="195">
        <v>0</v>
      </c>
      <c r="J134" s="195">
        <v>135630.13045999999</v>
      </c>
      <c r="K134" s="196">
        <f t="shared" ref="K134:Q134" si="22">D134/$C$134*100</f>
        <v>9.5686121625778213</v>
      </c>
      <c r="L134" s="196">
        <f t="shared" si="22"/>
        <v>11.552788305116023</v>
      </c>
      <c r="M134" s="196">
        <f t="shared" si="22"/>
        <v>0.58357894311339364</v>
      </c>
      <c r="N134" s="196">
        <f t="shared" si="22"/>
        <v>5.8882737539324532E-5</v>
      </c>
      <c r="O134" s="196">
        <f t="shared" si="22"/>
        <v>64.000882871025652</v>
      </c>
      <c r="P134" s="196">
        <f t="shared" si="22"/>
        <v>0</v>
      </c>
      <c r="Q134" s="196">
        <f t="shared" si="22"/>
        <v>14.294078835429566</v>
      </c>
      <c r="S134" s="135"/>
      <c r="T134" s="135"/>
    </row>
    <row r="135" spans="1:20" x14ac:dyDescent="0.2">
      <c r="A135" s="197"/>
      <c r="B135" s="175" t="s">
        <v>70</v>
      </c>
      <c r="C135" s="195">
        <v>1010882.241735</v>
      </c>
      <c r="D135" s="195">
        <v>98085.332867999998</v>
      </c>
      <c r="E135" s="196">
        <v>122687.314736</v>
      </c>
      <c r="F135" s="195">
        <v>6327.4053960000001</v>
      </c>
      <c r="G135" s="196">
        <v>0.489759</v>
      </c>
      <c r="H135" s="195">
        <v>555131.57765800005</v>
      </c>
      <c r="I135" s="195">
        <v>0</v>
      </c>
      <c r="J135" s="195">
        <v>228650.12131799999</v>
      </c>
      <c r="K135" s="196">
        <f>D135/$C$135*100</f>
        <v>9.7029435099833119</v>
      </c>
      <c r="L135" s="196">
        <f t="shared" ref="L135:Q135" si="23">E135/$C$135*100</f>
        <v>12.136657433553189</v>
      </c>
      <c r="M135" s="196">
        <f t="shared" si="23"/>
        <v>0.62592902860180144</v>
      </c>
      <c r="N135" s="196">
        <f t="shared" si="23"/>
        <v>4.8448669862813643E-5</v>
      </c>
      <c r="O135" s="196">
        <f t="shared" si="23"/>
        <v>54.915553438273399</v>
      </c>
      <c r="P135" s="196">
        <f t="shared" si="23"/>
        <v>0</v>
      </c>
      <c r="Q135" s="196">
        <f t="shared" si="23"/>
        <v>22.618868140918433</v>
      </c>
      <c r="S135" s="135"/>
      <c r="T135" s="135"/>
    </row>
    <row r="136" spans="1:20" x14ac:dyDescent="0.2">
      <c r="A136" s="197"/>
      <c r="B136" s="175" t="s">
        <v>71</v>
      </c>
      <c r="C136" s="195">
        <v>1126294.6343340001</v>
      </c>
      <c r="D136" s="195">
        <v>102597.116601</v>
      </c>
      <c r="E136" s="196">
        <v>133731.85918699999</v>
      </c>
      <c r="F136" s="195">
        <v>5723.9537710000004</v>
      </c>
      <c r="G136" s="196">
        <v>0</v>
      </c>
      <c r="H136" s="195">
        <v>622193.76753399998</v>
      </c>
      <c r="I136" s="195">
        <v>0</v>
      </c>
      <c r="J136" s="195">
        <v>262047.93724100001</v>
      </c>
      <c r="K136" s="196">
        <f>D136/$C$136*100</f>
        <v>9.1092608872870713</v>
      </c>
      <c r="L136" s="196">
        <f t="shared" ref="L136:Q136" si="24">E136/$C$136*100</f>
        <v>11.873612384389832</v>
      </c>
      <c r="M136" s="196">
        <f t="shared" si="24"/>
        <v>0.50821104855788335</v>
      </c>
      <c r="N136" s="196">
        <f t="shared" si="24"/>
        <v>0</v>
      </c>
      <c r="O136" s="196">
        <f t="shared" si="24"/>
        <v>55.242540323555325</v>
      </c>
      <c r="P136" s="196">
        <f t="shared" si="24"/>
        <v>0</v>
      </c>
      <c r="Q136" s="196">
        <f t="shared" si="24"/>
        <v>23.266375356209885</v>
      </c>
      <c r="S136" s="135"/>
      <c r="T136" s="135"/>
    </row>
    <row r="137" spans="1:20" x14ac:dyDescent="0.2">
      <c r="A137" s="198"/>
      <c r="B137" s="176" t="s">
        <v>72</v>
      </c>
      <c r="C137" s="195">
        <v>1047415.852937</v>
      </c>
      <c r="D137" s="195">
        <v>111974.767588</v>
      </c>
      <c r="E137" s="196">
        <v>130875.07256</v>
      </c>
      <c r="F137" s="195">
        <v>7056.9175279999999</v>
      </c>
      <c r="G137" s="196">
        <v>5.8763959999999997</v>
      </c>
      <c r="H137" s="195">
        <v>626418.84943599999</v>
      </c>
      <c r="I137" s="195">
        <v>0</v>
      </c>
      <c r="J137" s="195">
        <v>171084.36942900001</v>
      </c>
      <c r="K137" s="196">
        <f>D137/$C$137*100</f>
        <v>10.690574070844722</v>
      </c>
      <c r="L137" s="196">
        <f t="shared" ref="L137:Q137" si="25">E137/$C$137*100</f>
        <v>12.495044083304693</v>
      </c>
      <c r="M137" s="196">
        <f t="shared" si="25"/>
        <v>0.67374553365906142</v>
      </c>
      <c r="N137" s="196">
        <f t="shared" si="25"/>
        <v>5.6103752712185215E-4</v>
      </c>
      <c r="O137" s="196">
        <f t="shared" si="25"/>
        <v>59.806126447245767</v>
      </c>
      <c r="P137" s="196">
        <f t="shared" si="25"/>
        <v>0</v>
      </c>
      <c r="Q137" s="196">
        <f t="shared" si="25"/>
        <v>16.333948827418634</v>
      </c>
      <c r="S137" s="135"/>
      <c r="T137" s="135"/>
    </row>
    <row r="138" spans="1:20" x14ac:dyDescent="0.2">
      <c r="A138" s="199"/>
      <c r="B138" s="71" t="s">
        <v>73</v>
      </c>
      <c r="C138" s="195">
        <v>1185140.9488530001</v>
      </c>
      <c r="D138" s="195">
        <v>80868.678434000001</v>
      </c>
      <c r="E138" s="196">
        <v>107273.395513</v>
      </c>
      <c r="F138" s="195">
        <v>6459.7251619999997</v>
      </c>
      <c r="G138" s="196">
        <v>14.512969</v>
      </c>
      <c r="H138" s="195">
        <v>496765.52342400001</v>
      </c>
      <c r="I138" s="195">
        <v>0</v>
      </c>
      <c r="J138" s="195">
        <v>493759.11335100001</v>
      </c>
      <c r="K138" s="196">
        <f>D138/$C$138*100</f>
        <v>6.8235494277930488</v>
      </c>
      <c r="L138" s="196">
        <f t="shared" ref="L138:Q138" si="26">E138/$C$138*100</f>
        <v>9.0515305894055089</v>
      </c>
      <c r="M138" s="196">
        <f t="shared" si="26"/>
        <v>0.54505965457119954</v>
      </c>
      <c r="N138" s="196">
        <f t="shared" si="26"/>
        <v>1.2245774660006392E-3</v>
      </c>
      <c r="O138" s="196">
        <f t="shared" si="26"/>
        <v>41.916155534476999</v>
      </c>
      <c r="P138" s="196">
        <f t="shared" si="26"/>
        <v>0</v>
      </c>
      <c r="Q138" s="196">
        <f t="shared" si="26"/>
        <v>41.662480216287243</v>
      </c>
      <c r="S138" s="135"/>
      <c r="T138" s="135"/>
    </row>
    <row r="139" spans="1:20" x14ac:dyDescent="0.2">
      <c r="A139" s="199"/>
      <c r="B139" s="71" t="s">
        <v>74</v>
      </c>
      <c r="C139" s="195">
        <v>1339819.707534</v>
      </c>
      <c r="D139" s="195">
        <v>124371.14438300001</v>
      </c>
      <c r="E139" s="196">
        <v>141614.74967700001</v>
      </c>
      <c r="F139" s="195">
        <v>4548.0199190000003</v>
      </c>
      <c r="G139" s="196">
        <v>0</v>
      </c>
      <c r="H139" s="195">
        <v>855767.56110499997</v>
      </c>
      <c r="I139" s="195">
        <v>0</v>
      </c>
      <c r="J139" s="195">
        <v>213518.23245000001</v>
      </c>
      <c r="K139" s="196">
        <f>D139/$C$139*100</f>
        <v>9.282677638166021</v>
      </c>
      <c r="L139" s="196">
        <f t="shared" ref="L139:Q139" si="27">E139/$C$139*100</f>
        <v>10.569687016893377</v>
      </c>
      <c r="M139" s="196">
        <f t="shared" si="27"/>
        <v>0.33945014343540597</v>
      </c>
      <c r="N139" s="196">
        <f t="shared" si="27"/>
        <v>0</v>
      </c>
      <c r="O139" s="196">
        <f t="shared" si="27"/>
        <v>63.871844569302503</v>
      </c>
      <c r="P139" s="196">
        <f t="shared" si="27"/>
        <v>0</v>
      </c>
      <c r="Q139" s="196">
        <f t="shared" si="27"/>
        <v>15.936340632202683</v>
      </c>
      <c r="S139" s="135"/>
      <c r="T139" s="135"/>
    </row>
    <row r="140" spans="1:20" x14ac:dyDescent="0.2">
      <c r="A140" s="199"/>
      <c r="B140" s="71" t="s">
        <v>75</v>
      </c>
      <c r="C140" s="195">
        <v>981590.49186499999</v>
      </c>
      <c r="D140" s="195">
        <v>100082.463684</v>
      </c>
      <c r="E140" s="196">
        <v>153905.887624</v>
      </c>
      <c r="F140" s="195">
        <v>6555.4292859999996</v>
      </c>
      <c r="G140" s="196">
        <v>5.4713999999999999E-2</v>
      </c>
      <c r="H140" s="195">
        <v>655180.66682299995</v>
      </c>
      <c r="I140" s="195">
        <v>0</v>
      </c>
      <c r="J140" s="195">
        <v>65865.989734000002</v>
      </c>
      <c r="K140" s="196">
        <f>D140/$C$140*100</f>
        <v>10.195948770229585</v>
      </c>
      <c r="L140" s="196">
        <f t="shared" ref="L140:Q140" si="28">E140/$C$140*100</f>
        <v>15.679235781062046</v>
      </c>
      <c r="M140" s="196">
        <f t="shared" si="28"/>
        <v>0.66783748827322387</v>
      </c>
      <c r="N140" s="196">
        <f t="shared" si="28"/>
        <v>5.574014872133146E-6</v>
      </c>
      <c r="O140" s="196">
        <f t="shared" si="28"/>
        <v>66.746843235835684</v>
      </c>
      <c r="P140" s="196">
        <f t="shared" si="28"/>
        <v>0</v>
      </c>
      <c r="Q140" s="196">
        <f t="shared" si="28"/>
        <v>6.7101291505845868</v>
      </c>
      <c r="S140" s="135"/>
      <c r="T140" s="135"/>
    </row>
    <row r="141" spans="1:20" x14ac:dyDescent="0.2">
      <c r="A141" s="197">
        <v>2021</v>
      </c>
      <c r="B141" s="71" t="s">
        <v>64</v>
      </c>
      <c r="C141" s="300">
        <v>1315216.6726549999</v>
      </c>
      <c r="D141" s="195">
        <v>132405.63480999999</v>
      </c>
      <c r="E141" s="196">
        <v>107908.217351</v>
      </c>
      <c r="F141" s="195">
        <v>10284.615250999999</v>
      </c>
      <c r="G141" s="196">
        <v>0.48748000000000002</v>
      </c>
      <c r="H141" s="195">
        <v>683072.42147900001</v>
      </c>
      <c r="I141" s="195">
        <v>0</v>
      </c>
      <c r="J141" s="531">
        <v>381545.29628399998</v>
      </c>
      <c r="K141" s="196">
        <f>D141/$C$141*100</f>
        <v>10.067210792174308</v>
      </c>
      <c r="L141" s="196">
        <f t="shared" ref="L141:Q141" si="29">E141/$C$141*100</f>
        <v>8.204596215554961</v>
      </c>
      <c r="M141" s="196">
        <f t="shared" si="29"/>
        <v>0.7819711736347339</v>
      </c>
      <c r="N141" s="196">
        <f t="shared" si="29"/>
        <v>3.7064615293838581E-5</v>
      </c>
      <c r="O141" s="196">
        <f t="shared" si="29"/>
        <v>51.936113317366662</v>
      </c>
      <c r="P141" s="196">
        <f t="shared" si="29"/>
        <v>0</v>
      </c>
      <c r="Q141" s="196">
        <f t="shared" si="29"/>
        <v>29.010071436654055</v>
      </c>
      <c r="S141" s="135"/>
    </row>
    <row r="142" spans="1:20" x14ac:dyDescent="0.2">
      <c r="A142" s="197"/>
      <c r="B142" s="71" t="s">
        <v>65</v>
      </c>
      <c r="C142" s="300">
        <v>1582037.5382055501</v>
      </c>
      <c r="D142" s="195">
        <v>145898.71482200001</v>
      </c>
      <c r="E142" s="196">
        <v>113954.04969699999</v>
      </c>
      <c r="F142" s="195">
        <v>5054.901981</v>
      </c>
      <c r="G142" s="196">
        <v>16.980599999999999</v>
      </c>
      <c r="H142" s="195">
        <v>795828.36219400004</v>
      </c>
      <c r="I142" s="195">
        <v>0</v>
      </c>
      <c r="J142" s="531">
        <v>521284.52891155001</v>
      </c>
      <c r="K142" s="196">
        <f>D142/$C$142*100</f>
        <v>9.2222030956033976</v>
      </c>
      <c r="L142" s="196">
        <f t="shared" ref="L142:Q142" si="30">E142/$C$142*100</f>
        <v>7.202992782728411</v>
      </c>
      <c r="M142" s="196">
        <f t="shared" si="30"/>
        <v>0.31951846014561691</v>
      </c>
      <c r="N142" s="196">
        <f t="shared" si="30"/>
        <v>1.0733373633637353E-3</v>
      </c>
      <c r="O142" s="196">
        <f t="shared" si="30"/>
        <v>50.304012577140256</v>
      </c>
      <c r="P142" s="196">
        <f t="shared" si="30"/>
        <v>0</v>
      </c>
      <c r="Q142" s="196">
        <f t="shared" si="30"/>
        <v>32.950199747018956</v>
      </c>
      <c r="S142" s="135"/>
    </row>
    <row r="143" spans="1:20" x14ac:dyDescent="0.2">
      <c r="A143" s="197"/>
      <c r="B143" s="71" t="s">
        <v>66</v>
      </c>
      <c r="C143" s="300">
        <v>1977933.63818037</v>
      </c>
      <c r="D143" s="195">
        <v>130725.463411</v>
      </c>
      <c r="E143" s="196">
        <v>143997.126605</v>
      </c>
      <c r="F143" s="195">
        <v>8222.5362619999996</v>
      </c>
      <c r="G143" s="196">
        <v>1.422714</v>
      </c>
      <c r="H143" s="195">
        <v>899582.12330900005</v>
      </c>
      <c r="I143" s="195">
        <v>0</v>
      </c>
      <c r="J143" s="531">
        <v>795404.96587936999</v>
      </c>
      <c r="K143" s="196">
        <f>D143/$C$143*100</f>
        <v>6.6091935991979422</v>
      </c>
      <c r="L143" s="196">
        <f t="shared" ref="L143:Q143" si="31">E143/$C$143*100</f>
        <v>7.2801798718319155</v>
      </c>
      <c r="M143" s="196">
        <f t="shared" si="31"/>
        <v>0.41571345485404887</v>
      </c>
      <c r="N143" s="196">
        <f t="shared" si="31"/>
        <v>7.1929309079795376E-5</v>
      </c>
      <c r="O143" s="196">
        <f t="shared" si="31"/>
        <v>45.480905220692044</v>
      </c>
      <c r="P143" s="196">
        <f t="shared" si="31"/>
        <v>0</v>
      </c>
      <c r="Q143" s="196">
        <f t="shared" si="31"/>
        <v>40.213935924114971</v>
      </c>
      <c r="S143" s="135"/>
    </row>
    <row r="144" spans="1:20" x14ac:dyDescent="0.2">
      <c r="A144" s="197"/>
      <c r="B144" s="71" t="s">
        <v>67</v>
      </c>
      <c r="C144" s="300">
        <v>1311391.773233</v>
      </c>
      <c r="D144" s="195">
        <v>144396.74314499999</v>
      </c>
      <c r="E144" s="196">
        <v>163079.26198099999</v>
      </c>
      <c r="F144" s="195">
        <v>9752.8410870000007</v>
      </c>
      <c r="G144" s="196">
        <v>0</v>
      </c>
      <c r="H144" s="195">
        <v>837166.58496600005</v>
      </c>
      <c r="I144" s="195">
        <v>0</v>
      </c>
      <c r="J144" s="531">
        <v>156996.34205400001</v>
      </c>
      <c r="K144" s="196">
        <f>D144/$C$144*100</f>
        <v>11.010953865374331</v>
      </c>
      <c r="L144" s="196">
        <f t="shared" ref="L144:Q144" si="32">E144/$C$144*100</f>
        <v>12.435586779605721</v>
      </c>
      <c r="M144" s="196">
        <f t="shared" si="32"/>
        <v>0.7437015608963391</v>
      </c>
      <c r="N144" s="196">
        <f t="shared" si="32"/>
        <v>0</v>
      </c>
      <c r="O144" s="196">
        <f t="shared" si="32"/>
        <v>63.838023240157803</v>
      </c>
      <c r="P144" s="196">
        <f t="shared" si="32"/>
        <v>0</v>
      </c>
      <c r="Q144" s="196">
        <f t="shared" si="32"/>
        <v>11.97173455396581</v>
      </c>
      <c r="S144" s="135"/>
    </row>
    <row r="145" spans="1:19" x14ac:dyDescent="0.2">
      <c r="A145" s="197"/>
      <c r="B145" s="71" t="s">
        <v>68</v>
      </c>
      <c r="C145" s="300">
        <v>1475773.1565389999</v>
      </c>
      <c r="D145" s="195">
        <v>139980.53288799999</v>
      </c>
      <c r="E145" s="196">
        <v>134773.34625800001</v>
      </c>
      <c r="F145" s="195">
        <v>8911.4456840000003</v>
      </c>
      <c r="G145" s="196">
        <v>0.66427499999999995</v>
      </c>
      <c r="H145" s="195">
        <v>699557.87947199994</v>
      </c>
      <c r="I145" s="195">
        <v>0</v>
      </c>
      <c r="J145" s="531">
        <v>492549.287962</v>
      </c>
      <c r="K145" s="196">
        <f>D145/$C$145*100</f>
        <v>9.4852337073459143</v>
      </c>
      <c r="L145" s="196">
        <f t="shared" ref="L145:Q145" si="33">E145/$C$145*100</f>
        <v>9.1323890572770683</v>
      </c>
      <c r="M145" s="196">
        <f t="shared" si="33"/>
        <v>0.6038492870340062</v>
      </c>
      <c r="N145" s="196">
        <f t="shared" si="33"/>
        <v>4.5011999104107931E-5</v>
      </c>
      <c r="O145" s="196">
        <f t="shared" si="33"/>
        <v>47.402805530940213</v>
      </c>
      <c r="P145" s="196">
        <f t="shared" si="33"/>
        <v>0</v>
      </c>
      <c r="Q145" s="196">
        <f t="shared" si="33"/>
        <v>33.375677405403707</v>
      </c>
      <c r="S145" s="135"/>
    </row>
    <row r="146" spans="1:19" x14ac:dyDescent="0.2">
      <c r="A146" s="197"/>
      <c r="B146" s="71" t="s">
        <v>69</v>
      </c>
      <c r="C146" s="300">
        <v>1905169.3946560002</v>
      </c>
      <c r="D146" s="195">
        <v>124115.605219</v>
      </c>
      <c r="E146" s="196">
        <v>195078.19151</v>
      </c>
      <c r="F146" s="195">
        <v>11394.199526</v>
      </c>
      <c r="G146" s="196">
        <v>0.25621300000000002</v>
      </c>
      <c r="H146" s="195">
        <v>861518.596793</v>
      </c>
      <c r="I146" s="195">
        <v>0</v>
      </c>
      <c r="J146" s="531">
        <v>713062.54539500002</v>
      </c>
      <c r="K146" s="196">
        <f>D146/$C$146*100</f>
        <v>6.514675575155902</v>
      </c>
      <c r="L146" s="196">
        <f t="shared" ref="L146:Q146" si="34">E146/$C$146*100</f>
        <v>10.239414513858678</v>
      </c>
      <c r="M146" s="196">
        <f t="shared" si="34"/>
        <v>0.59806752921607531</v>
      </c>
      <c r="N146" s="196">
        <f t="shared" si="34"/>
        <v>1.3448305474498878E-5</v>
      </c>
      <c r="O146" s="196">
        <f t="shared" si="34"/>
        <v>45.220052306611656</v>
      </c>
      <c r="P146" s="196">
        <f t="shared" si="34"/>
        <v>0</v>
      </c>
      <c r="Q146" s="196">
        <f t="shared" si="34"/>
        <v>37.4277766268522</v>
      </c>
      <c r="S146" s="135"/>
    </row>
    <row r="147" spans="1:19" x14ac:dyDescent="0.2">
      <c r="A147" s="197"/>
      <c r="B147" s="71" t="s">
        <v>70</v>
      </c>
      <c r="C147" s="301">
        <v>1740754.8696360001</v>
      </c>
      <c r="D147" s="195">
        <v>124062.114904</v>
      </c>
      <c r="E147" s="196">
        <v>164772.26496599999</v>
      </c>
      <c r="F147" s="195">
        <v>12551.471529</v>
      </c>
      <c r="G147" s="196">
        <v>1.955446</v>
      </c>
      <c r="H147" s="195">
        <v>824291.74295999995</v>
      </c>
      <c r="I147" s="195">
        <v>0</v>
      </c>
      <c r="J147" s="531">
        <v>615075.31983099994</v>
      </c>
      <c r="K147" s="196">
        <f>D147/$C$147*100</f>
        <v>7.1269147120031882</v>
      </c>
      <c r="L147" s="196">
        <f t="shared" ref="L147:Q147" si="35">E147/$C$147*100</f>
        <v>9.4655639251754398</v>
      </c>
      <c r="M147" s="196">
        <f t="shared" si="35"/>
        <v>0.72103612909177561</v>
      </c>
      <c r="N147" s="196">
        <f t="shared" si="35"/>
        <v>1.1233322015114586E-4</v>
      </c>
      <c r="O147" s="196">
        <f t="shared" si="35"/>
        <v>47.352545573080207</v>
      </c>
      <c r="P147" s="196">
        <f t="shared" si="35"/>
        <v>0</v>
      </c>
      <c r="Q147" s="196">
        <f t="shared" si="35"/>
        <v>35.333827327429226</v>
      </c>
    </row>
    <row r="148" spans="1:19" x14ac:dyDescent="0.2">
      <c r="A148" s="197"/>
      <c r="B148" s="71" t="s">
        <v>71</v>
      </c>
      <c r="C148" s="301">
        <v>2005917.7739279999</v>
      </c>
      <c r="D148" s="195">
        <v>196503.88693400001</v>
      </c>
      <c r="E148" s="196">
        <v>178901.45838299999</v>
      </c>
      <c r="F148" s="195">
        <v>7328.9211949999999</v>
      </c>
      <c r="G148" s="196">
        <v>3.4195929999999999</v>
      </c>
      <c r="H148" s="195">
        <v>918445.90761800006</v>
      </c>
      <c r="I148" s="195">
        <v>0</v>
      </c>
      <c r="J148" s="531">
        <v>704734.18020499998</v>
      </c>
      <c r="K148" s="196">
        <f>D148/$C$148*100</f>
        <v>9.7962084731521646</v>
      </c>
      <c r="L148" s="196">
        <f t="shared" ref="L148:Q148" si="36">E148/$C$148*100</f>
        <v>8.9186835426795241</v>
      </c>
      <c r="M148" s="196">
        <f t="shared" si="36"/>
        <v>0.36536498605565787</v>
      </c>
      <c r="N148" s="196">
        <f t="shared" si="36"/>
        <v>1.7047523305522804E-4</v>
      </c>
      <c r="O148" s="196">
        <f t="shared" si="36"/>
        <v>45.786817363878974</v>
      </c>
      <c r="P148" s="196">
        <f t="shared" si="36"/>
        <v>0</v>
      </c>
      <c r="Q148" s="196">
        <f t="shared" si="36"/>
        <v>35.132755159000631</v>
      </c>
    </row>
    <row r="149" spans="1:19" x14ac:dyDescent="0.2">
      <c r="A149" s="197"/>
      <c r="B149" s="71" t="s">
        <v>72</v>
      </c>
      <c r="C149" s="301">
        <v>1589188.6599409999</v>
      </c>
      <c r="D149" s="195">
        <v>161645.862478</v>
      </c>
      <c r="E149" s="196">
        <v>180291.56461</v>
      </c>
      <c r="F149" s="195">
        <v>10053.361707</v>
      </c>
      <c r="G149" s="196">
        <v>0</v>
      </c>
      <c r="H149" s="195">
        <v>864054.17688100005</v>
      </c>
      <c r="I149" s="195">
        <v>0</v>
      </c>
      <c r="J149" s="531">
        <v>373143.694265</v>
      </c>
      <c r="K149" s="196">
        <f>D149/$C$149*100</f>
        <v>10.171596774671249</v>
      </c>
      <c r="L149" s="196">
        <f t="shared" ref="L149:Q149" si="37">E149/$C$149*100</f>
        <v>11.344881143104399</v>
      </c>
      <c r="M149" s="196">
        <f t="shared" si="37"/>
        <v>0.63260970584658205</v>
      </c>
      <c r="N149" s="196">
        <f t="shared" si="37"/>
        <v>0</v>
      </c>
      <c r="O149" s="196">
        <f t="shared" si="37"/>
        <v>54.370774135342671</v>
      </c>
      <c r="P149" s="196">
        <f t="shared" si="37"/>
        <v>0</v>
      </c>
      <c r="Q149" s="196">
        <f t="shared" si="37"/>
        <v>23.4801382410351</v>
      </c>
    </row>
    <row r="150" spans="1:19" x14ac:dyDescent="0.2">
      <c r="A150" s="197"/>
      <c r="B150" s="71" t="s">
        <v>73</v>
      </c>
      <c r="C150" s="301">
        <v>2084494.290728</v>
      </c>
      <c r="D150" s="202">
        <v>208125.711515</v>
      </c>
      <c r="E150" s="598">
        <v>149308.24167399999</v>
      </c>
      <c r="F150" s="202">
        <v>9084.7236150000008</v>
      </c>
      <c r="G150" s="598">
        <v>7.0273820000000002</v>
      </c>
      <c r="H150" s="202">
        <v>904592.23459400004</v>
      </c>
      <c r="I150" s="531">
        <v>0</v>
      </c>
      <c r="J150" s="531">
        <v>813551.79199699999</v>
      </c>
      <c r="K150" s="196">
        <f>D150/$C$150*100</f>
        <v>9.9844702113486274</v>
      </c>
      <c r="L150" s="196">
        <f t="shared" ref="L150:Q150" si="38">E150/$C$150*100</f>
        <v>7.1628040593891367</v>
      </c>
      <c r="M150" s="196">
        <f t="shared" si="38"/>
        <v>0.43582386650851429</v>
      </c>
      <c r="N150" s="196">
        <f t="shared" si="38"/>
        <v>3.3712646905574968E-4</v>
      </c>
      <c r="O150" s="196">
        <f t="shared" si="38"/>
        <v>43.396244288972142</v>
      </c>
      <c r="P150" s="196">
        <f t="shared" si="38"/>
        <v>0</v>
      </c>
      <c r="Q150" s="196">
        <f t="shared" si="38"/>
        <v>39.028736879527301</v>
      </c>
    </row>
    <row r="151" spans="1:19" x14ac:dyDescent="0.2">
      <c r="A151" s="197"/>
      <c r="B151" s="71" t="s">
        <v>74</v>
      </c>
      <c r="C151" s="301">
        <v>2215736.4771609996</v>
      </c>
      <c r="D151" s="202">
        <v>159821.80382</v>
      </c>
      <c r="E151" s="598">
        <v>208187.090753</v>
      </c>
      <c r="F151" s="202">
        <v>10700.010630000001</v>
      </c>
      <c r="G151" s="598">
        <v>7.7543959999999998</v>
      </c>
      <c r="H151" s="202">
        <v>1033557.727238</v>
      </c>
      <c r="I151" s="531">
        <v>0</v>
      </c>
      <c r="J151" s="531">
        <v>803741.19944700005</v>
      </c>
      <c r="K151" s="196">
        <f>D151/$C$151*100</f>
        <v>7.2130330238900084</v>
      </c>
      <c r="L151" s="196">
        <f t="shared" ref="L151:Q151" si="39">E151/$C$151*100</f>
        <v>9.3958416489919419</v>
      </c>
      <c r="M151" s="196">
        <f t="shared" si="39"/>
        <v>0.4829098920513244</v>
      </c>
      <c r="N151" s="196">
        <f t="shared" si="39"/>
        <v>3.4996923505703297E-4</v>
      </c>
      <c r="O151" s="196">
        <f t="shared" si="39"/>
        <v>46.646238751382882</v>
      </c>
      <c r="P151" s="196">
        <f t="shared" si="39"/>
        <v>0</v>
      </c>
      <c r="Q151" s="196">
        <f t="shared" si="39"/>
        <v>36.274223389454029</v>
      </c>
    </row>
    <row r="152" spans="1:19" x14ac:dyDescent="0.2">
      <c r="A152" s="197"/>
      <c r="B152" s="71" t="s">
        <v>75</v>
      </c>
      <c r="C152" s="301">
        <v>1640350.7075990001</v>
      </c>
      <c r="D152" s="202">
        <v>299211.41274</v>
      </c>
      <c r="E152" s="598">
        <v>186377.331726</v>
      </c>
      <c r="F152" s="202">
        <v>10024.941051</v>
      </c>
      <c r="G152" s="598">
        <v>17.864902000000001</v>
      </c>
      <c r="H152" s="202">
        <v>1062506.88317</v>
      </c>
      <c r="I152" s="531">
        <v>0</v>
      </c>
      <c r="J152" s="531">
        <v>82841.352859999999</v>
      </c>
      <c r="K152" s="196">
        <f>D152/$C$152*100</f>
        <v>18.240697635809791</v>
      </c>
      <c r="L152" s="196">
        <f t="shared" ref="L152:Q152" si="40">E152/$C$152*100</f>
        <v>11.362041718432433</v>
      </c>
      <c r="M152" s="196">
        <f t="shared" si="40"/>
        <v>0.61114620212366777</v>
      </c>
      <c r="N152" s="196">
        <f t="shared" si="40"/>
        <v>1.0890903949527392E-3</v>
      </c>
      <c r="O152" s="196">
        <f t="shared" si="40"/>
        <v>64.773153585260033</v>
      </c>
      <c r="P152" s="196">
        <f t="shared" si="40"/>
        <v>0</v>
      </c>
      <c r="Q152" s="196">
        <f t="shared" si="40"/>
        <v>5.0502220333879588</v>
      </c>
    </row>
    <row r="153" spans="1:19" x14ac:dyDescent="0.2">
      <c r="A153" s="175">
        <v>2022</v>
      </c>
      <c r="B153" s="71" t="s">
        <v>64</v>
      </c>
      <c r="C153" s="301">
        <v>2014232.788614247</v>
      </c>
      <c r="D153" s="301">
        <v>114359.31982800001</v>
      </c>
      <c r="E153" s="598">
        <v>174592.121105</v>
      </c>
      <c r="F153" s="202">
        <v>15892.641753</v>
      </c>
      <c r="G153" s="598">
        <v>8.8819669999999995</v>
      </c>
      <c r="H153" s="301">
        <v>1010428.441354</v>
      </c>
      <c r="I153" s="531">
        <v>0</v>
      </c>
      <c r="J153" s="531">
        <v>698951.38260724698</v>
      </c>
      <c r="K153" s="196">
        <f>D153/$C$153*100</f>
        <v>5.6775622199396825</v>
      </c>
      <c r="L153" s="196">
        <f t="shared" ref="L153:Q153" si="41">E153/$C$153*100</f>
        <v>8.667921706562824</v>
      </c>
      <c r="M153" s="196">
        <f t="shared" si="41"/>
        <v>0.789017130633338</v>
      </c>
      <c r="N153" s="196">
        <f t="shared" si="41"/>
        <v>4.4096030261281865E-4</v>
      </c>
      <c r="O153" s="196">
        <f t="shared" si="41"/>
        <v>50.164432188056828</v>
      </c>
      <c r="P153" s="196">
        <f t="shared" si="41"/>
        <v>0</v>
      </c>
      <c r="Q153" s="196">
        <f t="shared" si="41"/>
        <v>34.700625794504717</v>
      </c>
    </row>
    <row r="154" spans="1:19" x14ac:dyDescent="0.2">
      <c r="A154" s="197"/>
      <c r="B154" s="71" t="s">
        <v>65</v>
      </c>
      <c r="C154" s="301">
        <v>2052525.624659555</v>
      </c>
      <c r="D154" s="301">
        <v>158477.10228699999</v>
      </c>
      <c r="E154" s="598">
        <v>142431.83807500001</v>
      </c>
      <c r="F154" s="202">
        <v>11768.814716999999</v>
      </c>
      <c r="G154" s="598">
        <v>0</v>
      </c>
      <c r="H154" s="301">
        <v>871329.04768099997</v>
      </c>
      <c r="I154" s="531">
        <v>0</v>
      </c>
      <c r="J154" s="531">
        <v>868518.82189955504</v>
      </c>
      <c r="K154" s="196">
        <f>D154/$C$154*100</f>
        <v>7.7210778946200005</v>
      </c>
      <c r="L154" s="196">
        <f t="shared" ref="L154:Q154" si="42">E154/$C$154*100</f>
        <v>6.939345183504086</v>
      </c>
      <c r="M154" s="196">
        <f t="shared" si="42"/>
        <v>0.57338210912480325</v>
      </c>
      <c r="N154" s="196">
        <f t="shared" si="42"/>
        <v>0</v>
      </c>
      <c r="O154" s="196">
        <f t="shared" si="42"/>
        <v>42.451555157832644</v>
      </c>
      <c r="P154" s="196">
        <f t="shared" si="42"/>
        <v>0</v>
      </c>
      <c r="Q154" s="196">
        <f t="shared" si="42"/>
        <v>42.314639654918466</v>
      </c>
    </row>
    <row r="155" spans="1:19" x14ac:dyDescent="0.2">
      <c r="A155" s="197"/>
      <c r="B155" s="71" t="s">
        <v>66</v>
      </c>
      <c r="C155" s="301">
        <v>1834067.4411550381</v>
      </c>
      <c r="D155" s="301">
        <v>170520.409388</v>
      </c>
      <c r="E155" s="598">
        <v>221505.01150399999</v>
      </c>
      <c r="F155" s="202">
        <v>13428.215292000001</v>
      </c>
      <c r="G155" s="598">
        <v>3.5337E-2</v>
      </c>
      <c r="H155" s="301">
        <v>1090618.3451729999</v>
      </c>
      <c r="I155" s="531">
        <v>0</v>
      </c>
      <c r="J155" s="531">
        <v>337995.42446103803</v>
      </c>
      <c r="K155" s="196">
        <f>D155/$C$155*100</f>
        <v>9.2973903555373951</v>
      </c>
      <c r="L155" s="196">
        <f t="shared" ref="L155:Q155" si="43">E155/$C$155*100</f>
        <v>12.077255532353986</v>
      </c>
      <c r="M155" s="196">
        <f t="shared" si="43"/>
        <v>0.73215493556460132</v>
      </c>
      <c r="N155" s="196">
        <f t="shared" si="43"/>
        <v>1.9267012328481154E-6</v>
      </c>
      <c r="O155" s="196">
        <f t="shared" si="43"/>
        <v>59.464462467430458</v>
      </c>
      <c r="P155" s="196">
        <f t="shared" si="43"/>
        <v>0</v>
      </c>
      <c r="Q155" s="196">
        <f t="shared" si="43"/>
        <v>18.428734782412313</v>
      </c>
    </row>
    <row r="157" spans="1:19" x14ac:dyDescent="0.2">
      <c r="C157" s="635"/>
      <c r="D157" s="635"/>
      <c r="F157" s="635"/>
    </row>
    <row r="158" spans="1:19" x14ac:dyDescent="0.2">
      <c r="C158" s="635"/>
      <c r="D158" s="635"/>
      <c r="F158" s="635"/>
    </row>
    <row r="159" spans="1:19" x14ac:dyDescent="0.2">
      <c r="C159" s="635"/>
      <c r="D159" s="635"/>
      <c r="F159" s="635"/>
    </row>
    <row r="160" spans="1:19" x14ac:dyDescent="0.2">
      <c r="C160" s="635"/>
      <c r="D160" s="635"/>
      <c r="F160" s="635"/>
    </row>
    <row r="161" spans="3:6" x14ac:dyDescent="0.2">
      <c r="C161" s="635"/>
      <c r="D161" s="635"/>
      <c r="F161" s="635"/>
    </row>
    <row r="162" spans="3:6" x14ac:dyDescent="0.2">
      <c r="C162" s="635"/>
      <c r="D162" s="635"/>
      <c r="F162" s="635"/>
    </row>
  </sheetData>
  <mergeCells count="7">
    <mergeCell ref="A1:Q1"/>
    <mergeCell ref="A79:Q79"/>
    <mergeCell ref="L81:S81"/>
    <mergeCell ref="C81:K81"/>
    <mergeCell ref="C3:K3"/>
    <mergeCell ref="L3:Q3"/>
    <mergeCell ref="A2:Q2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"/>
  <sheetViews>
    <sheetView topLeftCell="A22" zoomScale="98" zoomScaleNormal="98" workbookViewId="0">
      <selection activeCell="B15" sqref="B15"/>
    </sheetView>
  </sheetViews>
  <sheetFormatPr defaultRowHeight="15" x14ac:dyDescent="0.2"/>
  <cols>
    <col min="1" max="1" width="41.96875" style="219" customWidth="1"/>
    <col min="2" max="5" width="16.8125" style="219" bestFit="1" customWidth="1"/>
    <col min="6" max="6" width="27.98046875" style="219" bestFit="1" customWidth="1"/>
    <col min="7" max="7" width="13.31640625" bestFit="1" customWidth="1"/>
  </cols>
  <sheetData>
    <row r="1" spans="1:7" x14ac:dyDescent="0.2">
      <c r="A1" s="694" t="s">
        <v>327</v>
      </c>
      <c r="B1" s="694"/>
      <c r="C1" s="694"/>
      <c r="D1" s="694"/>
      <c r="E1" s="694"/>
      <c r="F1" s="694"/>
    </row>
    <row r="2" spans="1:7" x14ac:dyDescent="0.2">
      <c r="A2" s="695" t="s">
        <v>171</v>
      </c>
      <c r="B2" s="694"/>
      <c r="C2" s="694"/>
      <c r="D2" s="694"/>
      <c r="E2" s="694"/>
      <c r="F2" s="696"/>
    </row>
    <row r="3" spans="1:7" x14ac:dyDescent="0.2">
      <c r="A3" s="200"/>
      <c r="B3" s="201"/>
      <c r="C3" s="201"/>
      <c r="D3" s="201"/>
      <c r="E3" s="201"/>
      <c r="F3" s="202"/>
    </row>
    <row r="4" spans="1:7" x14ac:dyDescent="0.2">
      <c r="A4" s="200" t="s">
        <v>172</v>
      </c>
      <c r="B4" s="203" t="s">
        <v>329</v>
      </c>
      <c r="C4" s="203" t="s">
        <v>330</v>
      </c>
      <c r="D4" s="203" t="s">
        <v>331</v>
      </c>
      <c r="E4" s="203" t="s">
        <v>328</v>
      </c>
      <c r="F4" s="203" t="s">
        <v>4</v>
      </c>
    </row>
    <row r="5" spans="1:7" x14ac:dyDescent="0.2">
      <c r="A5" s="200" t="s">
        <v>164</v>
      </c>
      <c r="B5" s="578">
        <v>69323.612553063998</v>
      </c>
      <c r="C5" s="578">
        <v>62355.927200095997</v>
      </c>
      <c r="D5" s="578">
        <v>69906.72723602</v>
      </c>
      <c r="E5" s="578">
        <v>201586.26698918</v>
      </c>
      <c r="F5" s="376">
        <v>2.839060283804145</v>
      </c>
    </row>
    <row r="6" spans="1:7" x14ac:dyDescent="0.2">
      <c r="A6" s="200" t="s">
        <v>165</v>
      </c>
      <c r="B6" s="578">
        <v>80471.547250578005</v>
      </c>
      <c r="C6" s="578">
        <v>56156.664902097997</v>
      </c>
      <c r="D6" s="578">
        <v>122847.43901117</v>
      </c>
      <c r="E6" s="578">
        <v>259475.65116384602</v>
      </c>
      <c r="F6" s="376">
        <v>3.6543511958234438</v>
      </c>
    </row>
    <row r="7" spans="1:7" x14ac:dyDescent="0.2">
      <c r="A7" s="200" t="s">
        <v>166</v>
      </c>
      <c r="B7" s="578">
        <v>4287.29416477</v>
      </c>
      <c r="C7" s="578">
        <v>4502.3293621160001</v>
      </c>
      <c r="D7" s="578">
        <v>10898.054906531999</v>
      </c>
      <c r="E7" s="578">
        <v>19687.678433418001</v>
      </c>
      <c r="F7" s="376">
        <v>0.27727338154252612</v>
      </c>
    </row>
    <row r="8" spans="1:7" x14ac:dyDescent="0.2">
      <c r="A8" s="200" t="s">
        <v>167</v>
      </c>
      <c r="B8" s="578">
        <v>6919.8996111340002</v>
      </c>
      <c r="C8" s="578">
        <v>7313.0530252799999</v>
      </c>
      <c r="D8" s="578">
        <v>1129.3788670899999</v>
      </c>
      <c r="E8" s="578">
        <v>15362.331503504</v>
      </c>
      <c r="F8" s="376">
        <v>0.21635692693576397</v>
      </c>
    </row>
    <row r="9" spans="1:7" x14ac:dyDescent="0.2">
      <c r="A9" s="200" t="s">
        <v>168</v>
      </c>
      <c r="B9" s="578">
        <v>33780.330634441001</v>
      </c>
      <c r="C9" s="578">
        <v>46079.017920787002</v>
      </c>
      <c r="D9" s="578">
        <v>139221.950030423</v>
      </c>
      <c r="E9" s="578">
        <v>219081.298585652</v>
      </c>
      <c r="F9" s="376">
        <v>3.0854533050713537</v>
      </c>
      <c r="G9" s="298"/>
    </row>
    <row r="10" spans="1:7" x14ac:dyDescent="0.2">
      <c r="A10" s="200" t="s">
        <v>173</v>
      </c>
      <c r="B10" s="578">
        <v>1739430.011261235</v>
      </c>
      <c r="C10" s="578">
        <v>1671939.1600122</v>
      </c>
      <c r="D10" s="578">
        <v>2209623.0018568397</v>
      </c>
      <c r="E10" s="578">
        <v>5620992.1731302682</v>
      </c>
      <c r="F10" s="376">
        <v>79.163803530151426</v>
      </c>
      <c r="G10" s="298"/>
    </row>
    <row r="11" spans="1:7" x14ac:dyDescent="0.2">
      <c r="A11" s="200" t="s">
        <v>174</v>
      </c>
      <c r="B11" s="578">
        <v>265282.41343772999</v>
      </c>
      <c r="C11" s="578">
        <v>247166.44652691</v>
      </c>
      <c r="D11" s="578">
        <v>251823.17465453001</v>
      </c>
      <c r="E11" s="578">
        <v>764272.03461917001</v>
      </c>
      <c r="F11" s="376">
        <v>10.763701376671335</v>
      </c>
    </row>
    <row r="12" spans="1:7" x14ac:dyDescent="0.2">
      <c r="A12" s="204" t="s">
        <v>100</v>
      </c>
      <c r="B12" s="205">
        <v>2199495.1089129522</v>
      </c>
      <c r="C12" s="205">
        <v>2095512.5989494869</v>
      </c>
      <c r="D12" s="205">
        <v>2805449.7265626048</v>
      </c>
      <c r="E12" s="205">
        <v>7100457.4344250383</v>
      </c>
      <c r="F12" s="377">
        <v>100</v>
      </c>
    </row>
    <row r="13" spans="1:7" x14ac:dyDescent="0.2">
      <c r="A13" s="200"/>
      <c r="B13" s="203"/>
      <c r="C13" s="203"/>
      <c r="D13" s="203"/>
      <c r="E13" s="203"/>
      <c r="F13" s="201"/>
    </row>
    <row r="14" spans="1:7" x14ac:dyDescent="0.2">
      <c r="A14" s="695" t="s">
        <v>161</v>
      </c>
      <c r="B14" s="694"/>
      <c r="C14" s="694"/>
      <c r="D14" s="694"/>
      <c r="E14" s="694"/>
      <c r="F14" s="696"/>
    </row>
    <row r="15" spans="1:7" x14ac:dyDescent="0.2">
      <c r="A15" s="206"/>
      <c r="B15" s="201"/>
      <c r="C15" s="201"/>
      <c r="D15" s="207"/>
      <c r="E15" s="201"/>
      <c r="F15" s="202"/>
    </row>
    <row r="16" spans="1:7" x14ac:dyDescent="0.2">
      <c r="A16" s="200" t="s">
        <v>172</v>
      </c>
      <c r="B16" s="203" t="s">
        <v>329</v>
      </c>
      <c r="C16" s="203" t="s">
        <v>330</v>
      </c>
      <c r="D16" s="203" t="s">
        <v>331</v>
      </c>
      <c r="E16" s="203" t="s">
        <v>328</v>
      </c>
      <c r="F16" s="209" t="s">
        <v>20</v>
      </c>
    </row>
    <row r="17" spans="1:6" x14ac:dyDescent="0.2">
      <c r="A17" s="200" t="s">
        <v>164</v>
      </c>
      <c r="B17" s="298">
        <v>114359.31982800001</v>
      </c>
      <c r="C17" s="298">
        <v>158477.10228699999</v>
      </c>
      <c r="D17" s="298">
        <v>170520.409388</v>
      </c>
      <c r="E17" s="298">
        <v>443356.83150299999</v>
      </c>
      <c r="F17" s="201">
        <v>7.5134708673064887</v>
      </c>
    </row>
    <row r="18" spans="1:6" x14ac:dyDescent="0.2">
      <c r="A18" s="200" t="s">
        <v>165</v>
      </c>
      <c r="B18" s="298">
        <v>174592.121105</v>
      </c>
      <c r="C18" s="298">
        <v>142431.83807500001</v>
      </c>
      <c r="D18" s="298">
        <v>221505.01150399999</v>
      </c>
      <c r="E18" s="298">
        <v>538528.97068400006</v>
      </c>
      <c r="F18" s="201">
        <v>9.1263322112752991</v>
      </c>
    </row>
    <row r="19" spans="1:6" x14ac:dyDescent="0.2">
      <c r="A19" s="200" t="s">
        <v>166</v>
      </c>
      <c r="B19" s="298">
        <v>15892.641753</v>
      </c>
      <c r="C19" s="298">
        <v>11768.814716999999</v>
      </c>
      <c r="D19" s="298">
        <v>13428.215292000001</v>
      </c>
      <c r="E19" s="298">
        <v>41089.671761999998</v>
      </c>
      <c r="F19" s="201">
        <v>0.69633764452072966</v>
      </c>
    </row>
    <row r="20" spans="1:6" x14ac:dyDescent="0.2">
      <c r="A20" s="200" t="s">
        <v>167</v>
      </c>
      <c r="B20" s="298">
        <v>8.8819669999999995</v>
      </c>
      <c r="C20" s="298">
        <v>0</v>
      </c>
      <c r="D20" s="298">
        <v>3.5337E-2</v>
      </c>
      <c r="E20" s="298">
        <v>8.9173039999999997</v>
      </c>
      <c r="F20" s="201">
        <v>1.5111959274831261E-4</v>
      </c>
    </row>
    <row r="21" spans="1:6" x14ac:dyDescent="0.2">
      <c r="A21" s="200" t="s">
        <v>168</v>
      </c>
      <c r="B21" s="298">
        <v>1010428.441354</v>
      </c>
      <c r="C21" s="298">
        <v>871329.04768099997</v>
      </c>
      <c r="D21" s="298">
        <v>1090618.3451729999</v>
      </c>
      <c r="E21" s="298">
        <v>2972375.834208</v>
      </c>
      <c r="F21" s="201">
        <v>50.372200562012793</v>
      </c>
    </row>
    <row r="22" spans="1:6" x14ac:dyDescent="0.2">
      <c r="A22" s="200" t="s">
        <v>173</v>
      </c>
      <c r="B22" s="298">
        <v>0</v>
      </c>
      <c r="C22" s="298">
        <v>0</v>
      </c>
      <c r="D22" s="298">
        <v>0</v>
      </c>
      <c r="E22" s="298">
        <v>0</v>
      </c>
      <c r="F22" s="201">
        <v>0</v>
      </c>
    </row>
    <row r="23" spans="1:6" x14ac:dyDescent="0.2">
      <c r="A23" s="200" t="s">
        <v>175</v>
      </c>
      <c r="B23" s="298">
        <v>698951.38260724698</v>
      </c>
      <c r="C23" s="298">
        <v>868518.82189955504</v>
      </c>
      <c r="D23" s="298">
        <v>337995.42446103803</v>
      </c>
      <c r="E23" s="298">
        <v>1905465.6289678391</v>
      </c>
      <c r="F23" s="201">
        <v>32.291507595291939</v>
      </c>
    </row>
    <row r="24" spans="1:6" x14ac:dyDescent="0.2">
      <c r="A24" s="204" t="s">
        <v>100</v>
      </c>
      <c r="B24" s="210">
        <v>2014232.788614247</v>
      </c>
      <c r="C24" s="210">
        <v>2052525.624659555</v>
      </c>
      <c r="D24" s="210">
        <v>1834067.4411550378</v>
      </c>
      <c r="E24" s="210">
        <v>5900825.8544288389</v>
      </c>
      <c r="F24" s="211">
        <v>100</v>
      </c>
    </row>
    <row r="25" spans="1:6" x14ac:dyDescent="0.2">
      <c r="A25" s="200"/>
      <c r="B25" s="212"/>
      <c r="C25" s="208"/>
      <c r="D25" s="208"/>
      <c r="E25" s="208"/>
      <c r="F25" s="213"/>
    </row>
    <row r="26" spans="1:6" x14ac:dyDescent="0.2">
      <c r="A26" s="695" t="s">
        <v>176</v>
      </c>
      <c r="B26" s="694"/>
      <c r="C26" s="694"/>
      <c r="D26" s="694"/>
      <c r="E26" s="694"/>
      <c r="F26" s="696"/>
    </row>
    <row r="27" spans="1:6" x14ac:dyDescent="0.2">
      <c r="A27" s="206"/>
      <c r="B27" s="201"/>
      <c r="C27" s="201"/>
      <c r="D27" s="201"/>
      <c r="E27" s="201"/>
      <c r="F27" s="201"/>
    </row>
    <row r="28" spans="1:6" x14ac:dyDescent="0.2">
      <c r="A28" s="200" t="s">
        <v>172</v>
      </c>
      <c r="B28" s="203" t="s">
        <v>329</v>
      </c>
      <c r="C28" s="203" t="s">
        <v>330</v>
      </c>
      <c r="D28" s="203" t="s">
        <v>331</v>
      </c>
      <c r="E28" s="203" t="s">
        <v>328</v>
      </c>
      <c r="F28" s="203" t="s">
        <v>177</v>
      </c>
    </row>
    <row r="29" spans="1:6" x14ac:dyDescent="0.2">
      <c r="A29" s="214" t="s">
        <v>164</v>
      </c>
      <c r="B29" s="201">
        <f>B17+B5</f>
        <v>183682.93238106399</v>
      </c>
      <c r="C29" s="201">
        <f>C17+C5</f>
        <v>220833.02948709598</v>
      </c>
      <c r="D29" s="201">
        <f>D17+D5</f>
        <v>240427.13662402</v>
      </c>
      <c r="E29" s="202">
        <f t="shared" ref="E29:E35" si="0">SUM(B29:D29)</f>
        <v>644943.09849218</v>
      </c>
      <c r="F29" s="201">
        <f>E29/$E$36*100</f>
        <v>4.9606110732553264</v>
      </c>
    </row>
    <row r="30" spans="1:6" x14ac:dyDescent="0.2">
      <c r="A30" s="214" t="s">
        <v>165</v>
      </c>
      <c r="B30" s="201">
        <f t="shared" ref="B30:D35" si="1">B18+B6</f>
        <v>255063.668355578</v>
      </c>
      <c r="C30" s="201">
        <f t="shared" si="1"/>
        <v>198588.50297709799</v>
      </c>
      <c r="D30" s="201">
        <f t="shared" si="1"/>
        <v>344352.45051517</v>
      </c>
      <c r="E30" s="202">
        <f t="shared" si="0"/>
        <v>798004.62184784596</v>
      </c>
      <c r="F30" s="201">
        <f t="shared" ref="F30:F35" si="2">E30/$E$36*100</f>
        <v>6.1378911921101089</v>
      </c>
    </row>
    <row r="31" spans="1:6" x14ac:dyDescent="0.2">
      <c r="A31" s="214" t="s">
        <v>166</v>
      </c>
      <c r="B31" s="201">
        <f t="shared" si="1"/>
        <v>20179.935917769999</v>
      </c>
      <c r="C31" s="201">
        <f t="shared" si="1"/>
        <v>16271.144079115998</v>
      </c>
      <c r="D31" s="201">
        <f t="shared" si="1"/>
        <v>24326.270198532002</v>
      </c>
      <c r="E31" s="202">
        <f t="shared" si="0"/>
        <v>60777.350195417996</v>
      </c>
      <c r="F31" s="201">
        <f t="shared" si="2"/>
        <v>0.46747193215552008</v>
      </c>
    </row>
    <row r="32" spans="1:6" x14ac:dyDescent="0.2">
      <c r="A32" s="214" t="s">
        <v>167</v>
      </c>
      <c r="B32" s="201">
        <f t="shared" si="1"/>
        <v>6928.7815781340005</v>
      </c>
      <c r="C32" s="201">
        <f t="shared" si="1"/>
        <v>7313.0530252799999</v>
      </c>
      <c r="D32" s="201">
        <f t="shared" si="1"/>
        <v>1129.4142040899999</v>
      </c>
      <c r="E32" s="202">
        <f t="shared" si="0"/>
        <v>15371.248807504002</v>
      </c>
      <c r="F32" s="201">
        <f t="shared" si="2"/>
        <v>0.11822870455166462</v>
      </c>
    </row>
    <row r="33" spans="1:6" x14ac:dyDescent="0.2">
      <c r="A33" s="214" t="s">
        <v>168</v>
      </c>
      <c r="B33" s="201">
        <f t="shared" si="1"/>
        <v>1044208.771988441</v>
      </c>
      <c r="C33" s="201">
        <f t="shared" si="1"/>
        <v>917408.06560178695</v>
      </c>
      <c r="D33" s="201">
        <f t="shared" si="1"/>
        <v>1229840.2952034229</v>
      </c>
      <c r="E33" s="202">
        <f t="shared" si="0"/>
        <v>3191457.132793651</v>
      </c>
      <c r="F33" s="201">
        <f t="shared" si="2"/>
        <v>24.547247082368521</v>
      </c>
    </row>
    <row r="34" spans="1:6" x14ac:dyDescent="0.2">
      <c r="A34" s="214" t="s">
        <v>173</v>
      </c>
      <c r="B34" s="201">
        <f t="shared" si="1"/>
        <v>1739430.011261235</v>
      </c>
      <c r="C34" s="201">
        <f t="shared" si="1"/>
        <v>1671939.1600122</v>
      </c>
      <c r="D34" s="201">
        <f t="shared" si="1"/>
        <v>2209623.0018568397</v>
      </c>
      <c r="E34" s="202">
        <f t="shared" si="0"/>
        <v>5620992.1731302748</v>
      </c>
      <c r="F34" s="201">
        <f t="shared" si="2"/>
        <v>43.234133494723572</v>
      </c>
    </row>
    <row r="35" spans="1:6" x14ac:dyDescent="0.2">
      <c r="A35" s="214" t="s">
        <v>178</v>
      </c>
      <c r="B35" s="201">
        <f t="shared" si="1"/>
        <v>964233.79604497692</v>
      </c>
      <c r="C35" s="201">
        <f t="shared" si="1"/>
        <v>1115685.2684264651</v>
      </c>
      <c r="D35" s="201">
        <f t="shared" si="1"/>
        <v>589818.59911556798</v>
      </c>
      <c r="E35" s="202">
        <f t="shared" si="0"/>
        <v>2669737.66358701</v>
      </c>
      <c r="F35" s="201">
        <f t="shared" si="2"/>
        <v>20.534416520835293</v>
      </c>
    </row>
    <row r="36" spans="1:6" x14ac:dyDescent="0.2">
      <c r="A36" s="215" t="s">
        <v>100</v>
      </c>
      <c r="B36" s="211">
        <f>SUM(B29:B35)</f>
        <v>4213727.8975271992</v>
      </c>
      <c r="C36" s="211">
        <f>SUM(C29:C35)</f>
        <v>4148038.2236090424</v>
      </c>
      <c r="D36" s="211">
        <f>SUM(D29:D35)</f>
        <v>4639517.1677176431</v>
      </c>
      <c r="E36" s="205">
        <f>SUM(E29:E35)</f>
        <v>13001283.288853884</v>
      </c>
      <c r="F36" s="211">
        <f>SUM(F29:F35)</f>
        <v>100</v>
      </c>
    </row>
    <row r="37" spans="1:6" x14ac:dyDescent="0.2">
      <c r="A37" s="216"/>
      <c r="B37" s="217"/>
      <c r="C37" s="217"/>
      <c r="D37" s="217"/>
      <c r="E37" s="216"/>
      <c r="F37" s="216"/>
    </row>
    <row r="38" spans="1:6" x14ac:dyDescent="0.2">
      <c r="A38" s="98"/>
      <c r="B38" s="98"/>
      <c r="C38" s="98"/>
      <c r="D38" s="98"/>
      <c r="E38" s="105"/>
      <c r="F38" s="218"/>
    </row>
    <row r="39" spans="1:6" x14ac:dyDescent="0.2">
      <c r="B39" s="220"/>
      <c r="C39" s="220"/>
      <c r="D39" s="220"/>
      <c r="E39" s="220"/>
    </row>
    <row r="40" spans="1:6" x14ac:dyDescent="0.2">
      <c r="B40" s="220"/>
      <c r="C40" s="220"/>
      <c r="D40" s="220"/>
      <c r="E40" s="220"/>
    </row>
    <row r="41" spans="1:6" x14ac:dyDescent="0.2">
      <c r="B41" s="220"/>
      <c r="C41" s="220"/>
      <c r="D41" s="220"/>
      <c r="E41" s="220"/>
    </row>
    <row r="42" spans="1:6" x14ac:dyDescent="0.2">
      <c r="B42" s="220"/>
      <c r="C42" s="220"/>
      <c r="D42" s="220"/>
      <c r="E42" s="220"/>
    </row>
    <row r="43" spans="1:6" x14ac:dyDescent="0.2">
      <c r="B43" s="220"/>
      <c r="C43" s="220"/>
      <c r="D43" s="220"/>
      <c r="E43" s="220"/>
    </row>
    <row r="44" spans="1:6" x14ac:dyDescent="0.2">
      <c r="B44" s="220"/>
      <c r="C44" s="220"/>
      <c r="D44" s="220"/>
      <c r="E44" s="220"/>
    </row>
    <row r="45" spans="1:6" x14ac:dyDescent="0.2">
      <c r="B45" s="220"/>
      <c r="C45" s="220"/>
      <c r="D45" s="220"/>
      <c r="E45" s="220"/>
    </row>
    <row r="46" spans="1:6" x14ac:dyDescent="0.2">
      <c r="B46" s="220"/>
      <c r="C46" s="220"/>
      <c r="D46" s="220"/>
      <c r="E46" s="220"/>
    </row>
  </sheetData>
  <mergeCells count="4">
    <mergeCell ref="A1:F1"/>
    <mergeCell ref="A2:F2"/>
    <mergeCell ref="A14:F14"/>
    <mergeCell ref="A26:F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5"/>
  <sheetViews>
    <sheetView workbookViewId="0">
      <selection activeCell="B14" sqref="B14"/>
    </sheetView>
  </sheetViews>
  <sheetFormatPr defaultRowHeight="15" x14ac:dyDescent="0.2"/>
  <cols>
    <col min="1" max="1" width="13.85546875" style="306" bestFit="1" customWidth="1"/>
    <col min="2" max="2" width="82.19140625" style="39" bestFit="1" customWidth="1"/>
    <col min="3" max="3" width="16.41015625" style="39" bestFit="1" customWidth="1"/>
  </cols>
  <sheetData>
    <row r="1" spans="1:3" x14ac:dyDescent="0.2">
      <c r="A1" s="304"/>
      <c r="B1" s="221" t="s">
        <v>332</v>
      </c>
      <c r="C1" s="222"/>
    </row>
    <row r="2" spans="1:3" x14ac:dyDescent="0.2">
      <c r="A2" s="305"/>
      <c r="B2" s="222"/>
      <c r="C2" s="223"/>
    </row>
    <row r="3" spans="1:3" x14ac:dyDescent="0.2">
      <c r="A3" s="305"/>
      <c r="B3" s="224" t="s">
        <v>333</v>
      </c>
      <c r="C3" s="225"/>
    </row>
    <row r="4" spans="1:3" x14ac:dyDescent="0.2">
      <c r="A4" s="304" t="s">
        <v>21</v>
      </c>
      <c r="B4" s="226" t="s">
        <v>1</v>
      </c>
      <c r="C4" s="616" t="s">
        <v>528</v>
      </c>
    </row>
    <row r="5" spans="1:3" x14ac:dyDescent="0.2">
      <c r="A5" s="536" t="s">
        <v>374</v>
      </c>
      <c r="B5" s="335" t="s">
        <v>385</v>
      </c>
      <c r="C5" s="310">
        <v>72587.222940820007</v>
      </c>
    </row>
    <row r="6" spans="1:3" x14ac:dyDescent="0.2">
      <c r="A6" s="536" t="s">
        <v>375</v>
      </c>
      <c r="B6" s="335" t="s">
        <v>386</v>
      </c>
      <c r="C6" s="310">
        <v>56446.411407339998</v>
      </c>
    </row>
    <row r="7" spans="1:3" x14ac:dyDescent="0.2">
      <c r="A7" s="592" t="s">
        <v>379</v>
      </c>
      <c r="B7" s="42" t="s">
        <v>522</v>
      </c>
      <c r="C7" s="310">
        <v>13205.868414690001</v>
      </c>
    </row>
    <row r="8" spans="1:3" x14ac:dyDescent="0.2">
      <c r="A8" s="536" t="s">
        <v>238</v>
      </c>
      <c r="B8" s="335" t="s">
        <v>393</v>
      </c>
      <c r="C8" s="310">
        <v>12417.42524877</v>
      </c>
    </row>
    <row r="9" spans="1:3" x14ac:dyDescent="0.2">
      <c r="A9" s="536" t="s">
        <v>461</v>
      </c>
      <c r="B9" s="335" t="s">
        <v>419</v>
      </c>
      <c r="C9" s="310">
        <v>9301.8149663299992</v>
      </c>
    </row>
    <row r="10" spans="1:3" x14ac:dyDescent="0.2">
      <c r="A10" s="536" t="s">
        <v>505</v>
      </c>
      <c r="B10" s="335" t="s">
        <v>241</v>
      </c>
      <c r="C10" s="310">
        <v>6414.7293149370007</v>
      </c>
    </row>
    <row r="11" spans="1:3" x14ac:dyDescent="0.2">
      <c r="A11" s="536" t="s">
        <v>237</v>
      </c>
      <c r="B11" s="335" t="s">
        <v>240</v>
      </c>
      <c r="C11" s="310">
        <v>3936.7878325199999</v>
      </c>
    </row>
    <row r="12" spans="1:3" x14ac:dyDescent="0.2">
      <c r="A12" s="536" t="s">
        <v>506</v>
      </c>
      <c r="B12" s="335" t="s">
        <v>242</v>
      </c>
      <c r="C12" s="310">
        <v>3160.5282628099999</v>
      </c>
    </row>
    <row r="13" spans="1:3" x14ac:dyDescent="0.2">
      <c r="A13" s="536" t="s">
        <v>507</v>
      </c>
      <c r="B13" s="335" t="s">
        <v>508</v>
      </c>
      <c r="C13" s="310">
        <v>2876.2297336239999</v>
      </c>
    </row>
    <row r="14" spans="1:3" x14ac:dyDescent="0.2">
      <c r="A14" s="536" t="s">
        <v>509</v>
      </c>
      <c r="B14" s="335" t="s">
        <v>420</v>
      </c>
      <c r="C14" s="310">
        <v>2363.1753151399998</v>
      </c>
    </row>
    <row r="15" spans="1:3" x14ac:dyDescent="0.2">
      <c r="A15" s="536" t="s">
        <v>510</v>
      </c>
      <c r="B15" s="335" t="s">
        <v>421</v>
      </c>
      <c r="C15" s="310">
        <v>1810.817186815</v>
      </c>
    </row>
    <row r="16" spans="1:3" x14ac:dyDescent="0.2">
      <c r="A16" s="536" t="s">
        <v>511</v>
      </c>
      <c r="B16" s="335" t="s">
        <v>243</v>
      </c>
      <c r="C16" s="310">
        <v>1615.48513273</v>
      </c>
    </row>
    <row r="17" spans="1:3" x14ac:dyDescent="0.2">
      <c r="A17" s="536" t="s">
        <v>512</v>
      </c>
      <c r="B17" s="335" t="s">
        <v>422</v>
      </c>
      <c r="C17" s="310">
        <v>1602.585899096</v>
      </c>
    </row>
    <row r="18" spans="1:3" x14ac:dyDescent="0.2">
      <c r="A18" s="536" t="s">
        <v>513</v>
      </c>
      <c r="B18" s="335" t="s">
        <v>423</v>
      </c>
      <c r="C18" s="310">
        <v>1413.0840833750001</v>
      </c>
    </row>
    <row r="19" spans="1:3" x14ac:dyDescent="0.2">
      <c r="A19" s="536" t="s">
        <v>514</v>
      </c>
      <c r="B19" s="335" t="s">
        <v>515</v>
      </c>
      <c r="C19" s="310">
        <v>1347.8983083099999</v>
      </c>
    </row>
    <row r="20" spans="1:3" x14ac:dyDescent="0.2">
      <c r="A20" s="536" t="s">
        <v>516</v>
      </c>
      <c r="B20" s="335" t="s">
        <v>424</v>
      </c>
      <c r="C20" s="310">
        <v>1323.7774509400001</v>
      </c>
    </row>
    <row r="21" spans="1:3" x14ac:dyDescent="0.2">
      <c r="A21" s="536" t="s">
        <v>517</v>
      </c>
      <c r="B21" s="335" t="s">
        <v>425</v>
      </c>
      <c r="C21" s="310">
        <v>903.42200555999989</v>
      </c>
    </row>
    <row r="22" spans="1:3" x14ac:dyDescent="0.2">
      <c r="A22" s="536" t="s">
        <v>518</v>
      </c>
      <c r="B22" s="335" t="s">
        <v>426</v>
      </c>
      <c r="C22" s="310">
        <v>788.76422287800006</v>
      </c>
    </row>
    <row r="23" spans="1:3" x14ac:dyDescent="0.2">
      <c r="A23" s="536" t="s">
        <v>519</v>
      </c>
      <c r="B23" s="335" t="s">
        <v>520</v>
      </c>
      <c r="C23" s="310">
        <v>780.27748059999999</v>
      </c>
    </row>
    <row r="24" spans="1:3" x14ac:dyDescent="0.2">
      <c r="A24" s="536" t="s">
        <v>521</v>
      </c>
      <c r="B24" s="335" t="s">
        <v>427</v>
      </c>
      <c r="C24" s="310">
        <v>579.32394439999996</v>
      </c>
    </row>
    <row r="25" spans="1:3" x14ac:dyDescent="0.2">
      <c r="C25" s="4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0"/>
  <sheetViews>
    <sheetView topLeftCell="A28" workbookViewId="0">
      <selection activeCell="D37" sqref="D37"/>
    </sheetView>
  </sheetViews>
  <sheetFormatPr defaultRowHeight="15" x14ac:dyDescent="0.2"/>
  <cols>
    <col min="1" max="1" width="10.0859375" style="124" bestFit="1" customWidth="1"/>
    <col min="2" max="2" width="28.25" style="124" customWidth="1"/>
    <col min="3" max="3" width="9.68359375" style="124" bestFit="1" customWidth="1"/>
    <col min="4" max="4" width="14.52734375" style="124" bestFit="1" customWidth="1"/>
    <col min="5" max="5" width="14.66015625" style="124" bestFit="1" customWidth="1"/>
    <col min="6" max="6" width="18.0234375" style="124" bestFit="1" customWidth="1"/>
    <col min="7" max="7" width="14.66015625" style="124" bestFit="1" customWidth="1"/>
    <col min="8" max="8" width="13.31640625" style="124" bestFit="1" customWidth="1"/>
    <col min="9" max="9" width="13.31640625" bestFit="1" customWidth="1"/>
    <col min="10" max="10" width="17.21875" customWidth="1"/>
    <col min="11" max="14" width="13.31640625" bestFit="1" customWidth="1"/>
  </cols>
  <sheetData>
    <row r="1" spans="1:14" x14ac:dyDescent="0.2">
      <c r="B1" s="228" t="s">
        <v>529</v>
      </c>
      <c r="C1" s="185"/>
      <c r="D1" s="185"/>
      <c r="E1" s="185"/>
      <c r="F1" s="185"/>
      <c r="G1" s="185"/>
    </row>
    <row r="2" spans="1:14" x14ac:dyDescent="0.2">
      <c r="B2" s="229" t="s">
        <v>179</v>
      </c>
      <c r="C2" s="229" t="s">
        <v>180</v>
      </c>
      <c r="D2" s="203" t="s">
        <v>329</v>
      </c>
      <c r="E2" s="203" t="s">
        <v>330</v>
      </c>
      <c r="F2" s="203" t="s">
        <v>331</v>
      </c>
      <c r="G2" s="203" t="s">
        <v>328</v>
      </c>
    </row>
    <row r="3" spans="1:14" x14ac:dyDescent="0.2">
      <c r="B3" s="230" t="s">
        <v>181</v>
      </c>
      <c r="C3" s="72" t="s">
        <v>182</v>
      </c>
      <c r="D3" s="178">
        <v>2199495.1089129532</v>
      </c>
      <c r="E3" s="178">
        <v>2095512.598949488</v>
      </c>
      <c r="F3" s="178">
        <v>2805449.7265626048</v>
      </c>
      <c r="G3" s="178">
        <v>7100457.4344250495</v>
      </c>
      <c r="H3" s="299"/>
      <c r="I3" s="299"/>
      <c r="J3" s="299"/>
      <c r="K3" s="299"/>
    </row>
    <row r="4" spans="1:14" x14ac:dyDescent="0.2">
      <c r="B4" s="181"/>
      <c r="C4" s="230" t="s">
        <v>183</v>
      </c>
      <c r="D4" s="302">
        <v>147918.51987129101</v>
      </c>
      <c r="E4" s="302">
        <v>38694.405596709003</v>
      </c>
      <c r="F4" s="302">
        <v>256149.01955746399</v>
      </c>
      <c r="G4" s="176">
        <v>442761.94502546504</v>
      </c>
      <c r="H4" s="299"/>
      <c r="I4" s="299"/>
      <c r="J4" s="299"/>
      <c r="K4" s="299"/>
    </row>
    <row r="5" spans="1:14" x14ac:dyDescent="0.2">
      <c r="B5" s="181"/>
      <c r="C5" s="230" t="s">
        <v>184</v>
      </c>
      <c r="D5" s="302">
        <v>256722.67447859101</v>
      </c>
      <c r="E5" s="302">
        <v>195619.86791290701</v>
      </c>
      <c r="F5" s="302">
        <v>443526.93730181199</v>
      </c>
      <c r="G5" s="176">
        <v>895869.4796933101</v>
      </c>
      <c r="H5" s="299"/>
      <c r="I5" s="299"/>
      <c r="J5" s="299"/>
      <c r="K5" s="299"/>
      <c r="L5" s="298"/>
      <c r="M5" s="298"/>
      <c r="N5" s="298"/>
    </row>
    <row r="6" spans="1:14" x14ac:dyDescent="0.2">
      <c r="B6" s="181"/>
      <c r="C6" s="230" t="s">
        <v>185</v>
      </c>
      <c r="D6" s="302">
        <v>1080231.1741557859</v>
      </c>
      <c r="E6" s="302">
        <v>829953.86485344707</v>
      </c>
      <c r="F6" s="302">
        <v>803014.67335306795</v>
      </c>
      <c r="G6" s="176">
        <v>2713199.7123623043</v>
      </c>
      <c r="H6" s="299"/>
      <c r="I6" s="299"/>
      <c r="J6" s="299"/>
      <c r="K6" s="299"/>
      <c r="L6" s="298"/>
      <c r="M6" s="298"/>
      <c r="N6" s="298"/>
    </row>
    <row r="7" spans="1:14" x14ac:dyDescent="0.2">
      <c r="B7" s="181"/>
      <c r="C7" s="230" t="s">
        <v>186</v>
      </c>
      <c r="D7" s="302">
        <v>713943.18928363407</v>
      </c>
      <c r="E7" s="302">
        <v>1030206.4323384139</v>
      </c>
      <c r="F7" s="302">
        <v>1301922.748821991</v>
      </c>
      <c r="G7" s="176">
        <v>3046072.3704440431</v>
      </c>
      <c r="H7" s="299"/>
      <c r="I7" s="299"/>
      <c r="J7" s="299"/>
      <c r="K7" s="299"/>
      <c r="L7" s="298"/>
      <c r="M7" s="298"/>
      <c r="N7" s="298"/>
    </row>
    <row r="8" spans="1:14" x14ac:dyDescent="0.2">
      <c r="A8" s="127"/>
      <c r="B8" s="181"/>
      <c r="C8" s="230" t="s">
        <v>187</v>
      </c>
      <c r="D8" s="303">
        <v>679.55112365000002</v>
      </c>
      <c r="E8" s="303">
        <v>1038.02824801</v>
      </c>
      <c r="F8" s="303">
        <v>836.34752827</v>
      </c>
      <c r="G8" s="176">
        <v>2553.9268999299998</v>
      </c>
      <c r="H8" s="299"/>
      <c r="I8" s="299"/>
      <c r="J8" s="299"/>
      <c r="K8" s="299"/>
      <c r="L8" s="298"/>
      <c r="M8" s="298"/>
      <c r="N8" s="298"/>
    </row>
    <row r="9" spans="1:14" x14ac:dyDescent="0.2">
      <c r="B9" s="230" t="s">
        <v>164</v>
      </c>
      <c r="C9" s="72" t="s">
        <v>182</v>
      </c>
      <c r="D9" s="178">
        <v>69323.612553063998</v>
      </c>
      <c r="E9" s="178">
        <v>62355.927200095997</v>
      </c>
      <c r="F9" s="178">
        <v>69906.72723602</v>
      </c>
      <c r="G9" s="178">
        <v>201586.26698918</v>
      </c>
      <c r="H9" s="299"/>
      <c r="I9" s="299"/>
      <c r="J9" s="299"/>
      <c r="K9" s="299"/>
      <c r="L9" s="298"/>
      <c r="M9" s="298"/>
      <c r="N9" s="298"/>
    </row>
    <row r="10" spans="1:14" x14ac:dyDescent="0.2">
      <c r="B10" s="230"/>
      <c r="C10" s="230" t="s">
        <v>183</v>
      </c>
      <c r="D10" s="176">
        <v>898.09039665</v>
      </c>
      <c r="E10" s="176">
        <v>883.1128422999999</v>
      </c>
      <c r="F10" s="176">
        <v>1271.784364414</v>
      </c>
      <c r="G10" s="176">
        <v>3052.9876033639998</v>
      </c>
      <c r="H10" s="299"/>
      <c r="I10" s="299"/>
      <c r="J10" s="299"/>
      <c r="K10" s="299"/>
      <c r="L10" s="298"/>
      <c r="M10" s="298"/>
      <c r="N10" s="298"/>
    </row>
    <row r="11" spans="1:14" x14ac:dyDescent="0.2">
      <c r="A11" s="127"/>
      <c r="B11" s="230"/>
      <c r="C11" s="230" t="s">
        <v>184</v>
      </c>
      <c r="D11" s="176">
        <v>3162.0126924010001</v>
      </c>
      <c r="E11" s="176">
        <v>6125.4631195200009</v>
      </c>
      <c r="F11" s="176">
        <v>3227.2897750130001</v>
      </c>
      <c r="G11" s="176">
        <v>12514.765586934</v>
      </c>
      <c r="H11" s="299"/>
      <c r="I11" s="299"/>
      <c r="J11" s="299"/>
      <c r="K11" s="299"/>
      <c r="L11" s="298"/>
      <c r="M11" s="298"/>
      <c r="N11" s="298"/>
    </row>
    <row r="12" spans="1:14" x14ac:dyDescent="0.2">
      <c r="B12" s="230"/>
      <c r="C12" s="230" t="s">
        <v>185</v>
      </c>
      <c r="D12" s="176">
        <v>29047.576582857</v>
      </c>
      <c r="E12" s="176">
        <v>29276.929184828001</v>
      </c>
      <c r="F12" s="176">
        <v>43662.324561275003</v>
      </c>
      <c r="G12" s="176">
        <v>101986.83032896</v>
      </c>
      <c r="H12" s="299"/>
      <c r="I12" s="299"/>
      <c r="J12" s="299"/>
      <c r="K12" s="299"/>
      <c r="L12" s="298"/>
      <c r="M12" s="298"/>
      <c r="N12" s="298"/>
    </row>
    <row r="13" spans="1:14" x14ac:dyDescent="0.2">
      <c r="B13" s="230"/>
      <c r="C13" s="230" t="s">
        <v>186</v>
      </c>
      <c r="D13" s="176">
        <v>8362.1056292320009</v>
      </c>
      <c r="E13" s="176">
        <v>8338.2617153570009</v>
      </c>
      <c r="F13" s="176">
        <v>9794.5960865249999</v>
      </c>
      <c r="G13" s="176">
        <v>26494.963431114</v>
      </c>
      <c r="H13" s="299"/>
      <c r="I13" s="299"/>
      <c r="J13" s="299"/>
      <c r="K13" s="299"/>
    </row>
    <row r="14" spans="1:14" x14ac:dyDescent="0.2">
      <c r="B14" s="230"/>
      <c r="C14" s="230" t="s">
        <v>187</v>
      </c>
      <c r="D14" s="176">
        <v>0.66619531999999992</v>
      </c>
      <c r="E14" s="176">
        <v>0</v>
      </c>
      <c r="F14" s="176">
        <v>0</v>
      </c>
      <c r="G14" s="176">
        <v>0.66619531999999992</v>
      </c>
      <c r="H14" s="299"/>
      <c r="I14" s="299"/>
      <c r="J14" s="299"/>
      <c r="K14" s="299"/>
    </row>
    <row r="15" spans="1:14" x14ac:dyDescent="0.2">
      <c r="B15" s="230" t="s">
        <v>165</v>
      </c>
      <c r="C15" s="72" t="s">
        <v>182</v>
      </c>
      <c r="D15" s="178">
        <v>80471.547250578005</v>
      </c>
      <c r="E15" s="178">
        <v>56156.664902097997</v>
      </c>
      <c r="F15" s="178">
        <v>122847.43901117</v>
      </c>
      <c r="G15" s="178">
        <v>259475.65116384602</v>
      </c>
      <c r="H15" s="299"/>
      <c r="I15" s="299"/>
      <c r="J15" s="299"/>
      <c r="K15" s="299"/>
      <c r="L15" s="299"/>
      <c r="M15" s="299"/>
    </row>
    <row r="16" spans="1:14" x14ac:dyDescent="0.2">
      <c r="B16" s="230"/>
      <c r="C16" s="230" t="s">
        <v>183</v>
      </c>
      <c r="D16" s="176">
        <v>1150.3637415009998</v>
      </c>
      <c r="E16" s="176">
        <v>6288.4743966379992</v>
      </c>
      <c r="F16" s="176">
        <v>7738.862375918</v>
      </c>
      <c r="G16" s="176">
        <v>15177.700514057</v>
      </c>
      <c r="H16" s="299"/>
      <c r="I16" s="299"/>
      <c r="J16" s="299"/>
      <c r="K16" s="299"/>
      <c r="L16" s="299"/>
      <c r="M16" s="299"/>
    </row>
    <row r="17" spans="2:13" x14ac:dyDescent="0.2">
      <c r="B17" s="230"/>
      <c r="C17" s="230" t="s">
        <v>184</v>
      </c>
      <c r="D17" s="176">
        <v>26042.473534994999</v>
      </c>
      <c r="E17" s="176">
        <v>35073.626574919996</v>
      </c>
      <c r="F17" s="176">
        <v>76978.478556878996</v>
      </c>
      <c r="G17" s="176">
        <v>138094.578666794</v>
      </c>
      <c r="H17" s="299"/>
      <c r="I17" s="299"/>
      <c r="J17" s="299"/>
      <c r="K17" s="299"/>
      <c r="L17" s="299"/>
      <c r="M17" s="299"/>
    </row>
    <row r="18" spans="2:13" x14ac:dyDescent="0.2">
      <c r="B18" s="230"/>
      <c r="C18" s="230" t="s">
        <v>185</v>
      </c>
      <c r="D18" s="176">
        <v>44684.552298249997</v>
      </c>
      <c r="E18" s="176">
        <v>6229.8422800830003</v>
      </c>
      <c r="F18" s="176">
        <v>28037.231133027999</v>
      </c>
      <c r="G18" s="176">
        <v>78951.62571136099</v>
      </c>
      <c r="H18" s="299"/>
      <c r="I18" s="299"/>
      <c r="J18" s="299"/>
      <c r="K18" s="299"/>
      <c r="L18" s="299"/>
      <c r="M18" s="299"/>
    </row>
    <row r="19" spans="2:13" x14ac:dyDescent="0.2">
      <c r="B19" s="230"/>
      <c r="C19" s="230" t="s">
        <v>186</v>
      </c>
      <c r="D19" s="176">
        <v>8362.1056292320009</v>
      </c>
      <c r="E19" s="176">
        <v>8338.2617153570009</v>
      </c>
      <c r="F19" s="176">
        <v>9794.5960865249999</v>
      </c>
      <c r="G19" s="176">
        <v>26494.963431114</v>
      </c>
      <c r="H19" s="299"/>
      <c r="I19" s="299"/>
      <c r="J19" s="299"/>
      <c r="K19" s="299"/>
    </row>
    <row r="20" spans="2:13" x14ac:dyDescent="0.2">
      <c r="B20" s="230"/>
      <c r="C20" s="230" t="s">
        <v>187</v>
      </c>
      <c r="D20" s="176">
        <v>232.05204659999998</v>
      </c>
      <c r="E20" s="176">
        <v>226.4599351</v>
      </c>
      <c r="F20" s="176">
        <v>298.27085882</v>
      </c>
      <c r="G20" s="176">
        <v>756.78284052000004</v>
      </c>
      <c r="H20" s="299"/>
      <c r="I20" s="299"/>
      <c r="J20" s="299"/>
      <c r="K20" s="299"/>
    </row>
    <row r="21" spans="2:13" x14ac:dyDescent="0.2">
      <c r="B21" s="230" t="s">
        <v>166</v>
      </c>
      <c r="C21" s="72" t="s">
        <v>182</v>
      </c>
      <c r="D21" s="178">
        <v>4287.29416477</v>
      </c>
      <c r="E21" s="178">
        <v>4502.3293621160001</v>
      </c>
      <c r="F21" s="178">
        <v>10898.054906531999</v>
      </c>
      <c r="G21" s="178">
        <v>19687.678433418001</v>
      </c>
      <c r="H21" s="299"/>
      <c r="I21" s="299"/>
      <c r="J21" s="299"/>
      <c r="K21" s="299"/>
    </row>
    <row r="22" spans="2:13" x14ac:dyDescent="0.2">
      <c r="B22" s="230"/>
      <c r="C22" s="230" t="s">
        <v>183</v>
      </c>
      <c r="D22" s="176">
        <v>3006.3713004299998</v>
      </c>
      <c r="E22" s="176">
        <v>2379.3901855200002</v>
      </c>
      <c r="F22" s="176">
        <v>2712.2584964400003</v>
      </c>
      <c r="G22" s="176">
        <v>8098.0199823900002</v>
      </c>
      <c r="H22" s="299"/>
      <c r="I22" s="299"/>
      <c r="J22" s="299"/>
      <c r="K22" s="299"/>
    </row>
    <row r="23" spans="2:13" x14ac:dyDescent="0.2">
      <c r="B23" s="230"/>
      <c r="C23" s="230" t="s">
        <v>184</v>
      </c>
      <c r="D23" s="176">
        <v>3.3350939999999998</v>
      </c>
      <c r="E23" s="176">
        <v>0</v>
      </c>
      <c r="F23" s="176">
        <v>1.85283</v>
      </c>
      <c r="G23" s="176">
        <v>5.1879239999999998</v>
      </c>
      <c r="H23" s="299"/>
      <c r="I23" s="299"/>
      <c r="J23" s="299"/>
      <c r="K23" s="299"/>
    </row>
    <row r="24" spans="2:13" x14ac:dyDescent="0.2">
      <c r="B24" s="230"/>
      <c r="C24" s="230" t="s">
        <v>185</v>
      </c>
      <c r="D24" s="176">
        <v>1277.5877703399999</v>
      </c>
      <c r="E24" s="176">
        <v>2122.9391765959999</v>
      </c>
      <c r="F24" s="176">
        <v>8183.943580092</v>
      </c>
      <c r="G24" s="176">
        <v>11584.470527027999</v>
      </c>
      <c r="H24" s="299"/>
      <c r="I24" s="299"/>
      <c r="J24" s="299"/>
      <c r="K24" s="299"/>
    </row>
    <row r="25" spans="2:13" x14ac:dyDescent="0.2">
      <c r="B25" s="230"/>
      <c r="C25" s="230" t="s">
        <v>186</v>
      </c>
      <c r="D25" s="176">
        <v>0</v>
      </c>
      <c r="E25" s="176">
        <v>0</v>
      </c>
      <c r="F25" s="176">
        <v>0</v>
      </c>
      <c r="G25" s="176">
        <v>0</v>
      </c>
      <c r="H25" s="299"/>
      <c r="I25" s="299"/>
      <c r="J25" s="299"/>
      <c r="K25" s="299"/>
    </row>
    <row r="26" spans="2:13" x14ac:dyDescent="0.2">
      <c r="B26" s="230"/>
      <c r="C26" s="230" t="s">
        <v>187</v>
      </c>
      <c r="D26" s="176">
        <v>0</v>
      </c>
      <c r="E26" s="176">
        <v>0</v>
      </c>
      <c r="F26" s="176">
        <v>0</v>
      </c>
      <c r="G26" s="176">
        <v>0</v>
      </c>
      <c r="H26" s="299"/>
      <c r="I26" s="299"/>
      <c r="J26" s="299"/>
      <c r="K26" s="299"/>
    </row>
    <row r="27" spans="2:13" x14ac:dyDescent="0.2">
      <c r="B27" s="230" t="s">
        <v>167</v>
      </c>
      <c r="C27" s="72" t="s">
        <v>182</v>
      </c>
      <c r="D27" s="178">
        <v>6919.8996111340002</v>
      </c>
      <c r="E27" s="178">
        <v>7313.0530252799999</v>
      </c>
      <c r="F27" s="178">
        <v>1129.3788670899999</v>
      </c>
      <c r="G27" s="178">
        <v>15362.331503504</v>
      </c>
      <c r="H27" s="299"/>
      <c r="I27" s="299"/>
      <c r="J27" s="299"/>
      <c r="K27" s="299"/>
    </row>
    <row r="28" spans="2:13" x14ac:dyDescent="0.2">
      <c r="B28" s="230"/>
      <c r="C28" s="230" t="s">
        <v>183</v>
      </c>
      <c r="D28" s="176">
        <v>6919.8996111340002</v>
      </c>
      <c r="E28" s="176">
        <v>7313.0530252799999</v>
      </c>
      <c r="F28" s="176">
        <v>1129.3788670899999</v>
      </c>
      <c r="G28" s="176">
        <v>15362.331503504</v>
      </c>
      <c r="H28" s="299"/>
      <c r="I28" s="299"/>
      <c r="J28" s="299"/>
      <c r="K28" s="299"/>
    </row>
    <row r="29" spans="2:13" x14ac:dyDescent="0.2">
      <c r="B29" s="230"/>
      <c r="C29" s="230" t="s">
        <v>184</v>
      </c>
      <c r="D29" s="176">
        <v>0</v>
      </c>
      <c r="E29" s="176">
        <v>0</v>
      </c>
      <c r="F29" s="176">
        <v>0</v>
      </c>
      <c r="G29" s="176">
        <v>0</v>
      </c>
      <c r="H29" s="299"/>
      <c r="I29" s="299"/>
      <c r="J29" s="299"/>
      <c r="K29" s="299"/>
    </row>
    <row r="30" spans="2:13" x14ac:dyDescent="0.2">
      <c r="B30" s="230"/>
      <c r="C30" s="230" t="s">
        <v>185</v>
      </c>
      <c r="D30" s="176">
        <v>0</v>
      </c>
      <c r="E30" s="176">
        <v>0</v>
      </c>
      <c r="F30" s="176">
        <v>0</v>
      </c>
      <c r="G30" s="176">
        <v>0</v>
      </c>
      <c r="H30" s="299"/>
      <c r="I30" s="299"/>
      <c r="J30" s="299"/>
      <c r="K30" s="299"/>
    </row>
    <row r="31" spans="2:13" x14ac:dyDescent="0.2">
      <c r="B31" s="230"/>
      <c r="C31" s="230" t="s">
        <v>186</v>
      </c>
      <c r="D31" s="176">
        <v>0</v>
      </c>
      <c r="E31" s="176">
        <v>0</v>
      </c>
      <c r="F31" s="176">
        <v>0</v>
      </c>
      <c r="G31" s="176">
        <v>0</v>
      </c>
      <c r="H31" s="299"/>
      <c r="I31" s="299"/>
      <c r="J31" s="299"/>
      <c r="K31" s="299"/>
    </row>
    <row r="32" spans="2:13" x14ac:dyDescent="0.2">
      <c r="B32" s="230"/>
      <c r="C32" s="230" t="s">
        <v>187</v>
      </c>
      <c r="D32" s="176">
        <v>0</v>
      </c>
      <c r="E32" s="176">
        <v>0</v>
      </c>
      <c r="F32" s="176">
        <v>0</v>
      </c>
      <c r="G32" s="176">
        <v>0</v>
      </c>
      <c r="H32" s="299"/>
      <c r="I32" s="299"/>
      <c r="J32" s="299"/>
      <c r="K32" s="299"/>
    </row>
    <row r="33" spans="2:13" x14ac:dyDescent="0.2">
      <c r="B33" s="230" t="s">
        <v>168</v>
      </c>
      <c r="C33" s="72" t="s">
        <v>182</v>
      </c>
      <c r="D33" s="178">
        <v>33780.330634441001</v>
      </c>
      <c r="E33" s="178">
        <v>46079.017920787002</v>
      </c>
      <c r="F33" s="178">
        <v>139221.950030423</v>
      </c>
      <c r="G33" s="178">
        <v>219081.298585652</v>
      </c>
      <c r="H33" s="299"/>
      <c r="I33" s="299"/>
      <c r="J33" s="299"/>
      <c r="K33" s="299"/>
      <c r="L33" s="298"/>
      <c r="M33" s="298"/>
    </row>
    <row r="34" spans="2:13" x14ac:dyDescent="0.2">
      <c r="B34" s="230"/>
      <c r="C34" s="230" t="s">
        <v>183</v>
      </c>
      <c r="D34" s="176">
        <v>13376.399332179</v>
      </c>
      <c r="E34" s="176">
        <v>21830.375146971001</v>
      </c>
      <c r="F34" s="176">
        <v>105087.708769801</v>
      </c>
      <c r="G34" s="176">
        <v>140294.483248951</v>
      </c>
      <c r="H34" s="299"/>
      <c r="I34" s="299"/>
      <c r="J34" s="299"/>
      <c r="K34" s="299"/>
      <c r="L34" s="299"/>
      <c r="M34" s="299"/>
    </row>
    <row r="35" spans="2:13" x14ac:dyDescent="0.2">
      <c r="B35" s="230"/>
      <c r="C35" s="230" t="s">
        <v>184</v>
      </c>
      <c r="D35" s="176">
        <v>2608.0783783119996</v>
      </c>
      <c r="E35" s="176">
        <v>2542.506522567</v>
      </c>
      <c r="F35" s="176">
        <v>4062.8189262010001</v>
      </c>
      <c r="G35" s="176">
        <v>9213.4038270799992</v>
      </c>
      <c r="H35" s="299"/>
      <c r="I35" s="299"/>
      <c r="J35" s="299"/>
      <c r="K35" s="299"/>
      <c r="L35" s="299"/>
      <c r="M35" s="299"/>
    </row>
    <row r="36" spans="2:13" x14ac:dyDescent="0.2">
      <c r="B36" s="230"/>
      <c r="C36" s="230" t="s">
        <v>185</v>
      </c>
      <c r="D36" s="176">
        <v>12926.55232393</v>
      </c>
      <c r="E36" s="176">
        <v>15276.704804839999</v>
      </c>
      <c r="F36" s="176">
        <v>17759.730151424999</v>
      </c>
      <c r="G36" s="176">
        <v>45962.987280194997</v>
      </c>
      <c r="H36" s="299"/>
      <c r="I36" s="299"/>
      <c r="J36" s="299"/>
      <c r="K36" s="299"/>
      <c r="L36" s="299"/>
      <c r="M36" s="299"/>
    </row>
    <row r="37" spans="2:13" x14ac:dyDescent="0.2">
      <c r="B37" s="230"/>
      <c r="C37" s="230" t="s">
        <v>186</v>
      </c>
      <c r="D37" s="176">
        <v>4869.3006000200003</v>
      </c>
      <c r="E37" s="176">
        <v>6429.4314464090003</v>
      </c>
      <c r="F37" s="176">
        <v>12310.251092996999</v>
      </c>
      <c r="G37" s="176">
        <v>23608.983139426</v>
      </c>
      <c r="H37" s="299"/>
      <c r="I37" s="299"/>
      <c r="J37" s="299"/>
      <c r="K37" s="299"/>
      <c r="L37" s="299"/>
      <c r="M37" s="299"/>
    </row>
    <row r="38" spans="2:13" x14ac:dyDescent="0.2">
      <c r="B38" s="230"/>
      <c r="C38" s="230" t="s">
        <v>187</v>
      </c>
      <c r="D38" s="176">
        <v>0</v>
      </c>
      <c r="E38" s="176">
        <v>0</v>
      </c>
      <c r="F38" s="176">
        <v>1.44109</v>
      </c>
      <c r="G38" s="176">
        <v>1.44109</v>
      </c>
      <c r="H38" s="299"/>
      <c r="I38" s="299"/>
      <c r="J38" s="299"/>
      <c r="K38" s="299"/>
    </row>
    <row r="39" spans="2:13" x14ac:dyDescent="0.2">
      <c r="B39" s="230" t="s">
        <v>281</v>
      </c>
      <c r="C39" s="72" t="s">
        <v>182</v>
      </c>
      <c r="D39" s="178">
        <v>1739430.011261235</v>
      </c>
      <c r="E39" s="178">
        <v>1671939.1600122</v>
      </c>
      <c r="F39" s="178">
        <v>2209623.0018568388</v>
      </c>
      <c r="G39" s="178">
        <v>5620992.1731302813</v>
      </c>
      <c r="H39" s="299"/>
      <c r="I39" s="299"/>
      <c r="J39" s="299"/>
      <c r="K39" s="299"/>
    </row>
    <row r="40" spans="2:13" x14ac:dyDescent="0.2">
      <c r="B40" s="230"/>
      <c r="C40" s="230" t="s">
        <v>183</v>
      </c>
      <c r="D40" s="176">
        <v>122497.341219397</v>
      </c>
      <c r="E40" s="176">
        <v>0</v>
      </c>
      <c r="F40" s="176">
        <v>137398.41782380201</v>
      </c>
      <c r="G40" s="176">
        <v>259895.75904319901</v>
      </c>
      <c r="H40" s="299"/>
      <c r="I40" s="299"/>
      <c r="J40" s="299"/>
      <c r="K40" s="299"/>
    </row>
    <row r="41" spans="2:13" x14ac:dyDescent="0.2">
      <c r="B41" s="230"/>
      <c r="C41" s="230" t="s">
        <v>184</v>
      </c>
      <c r="D41" s="176">
        <v>204210.12803188298</v>
      </c>
      <c r="E41" s="176">
        <v>130504.60322789999</v>
      </c>
      <c r="F41" s="176">
        <v>326606.07835671899</v>
      </c>
      <c r="G41" s="176">
        <v>661320.80961650191</v>
      </c>
      <c r="H41" s="299"/>
      <c r="I41" s="299"/>
      <c r="J41" s="299"/>
      <c r="K41" s="299"/>
    </row>
    <row r="42" spans="2:13" x14ac:dyDescent="0.2">
      <c r="B42" s="230"/>
      <c r="C42" s="230" t="s">
        <v>185</v>
      </c>
      <c r="D42" s="176">
        <v>852494.88882240909</v>
      </c>
      <c r="E42" s="176">
        <v>700321.30479009997</v>
      </c>
      <c r="F42" s="176">
        <v>631804.98629024799</v>
      </c>
      <c r="G42" s="176">
        <v>2184621.1799027598</v>
      </c>
      <c r="H42" s="299"/>
      <c r="I42" s="299"/>
      <c r="J42" s="299"/>
      <c r="K42" s="299"/>
    </row>
    <row r="43" spans="2:13" x14ac:dyDescent="0.2">
      <c r="B43" s="230"/>
      <c r="C43" s="230" t="s">
        <v>186</v>
      </c>
      <c r="D43" s="176">
        <v>560227.65318754606</v>
      </c>
      <c r="E43" s="176">
        <v>841113.25199419993</v>
      </c>
      <c r="F43" s="176">
        <v>1113813.5193860701</v>
      </c>
      <c r="G43" s="176">
        <v>2515154.42456782</v>
      </c>
      <c r="H43" s="299"/>
      <c r="I43" s="299"/>
      <c r="J43" s="299"/>
      <c r="K43" s="299"/>
    </row>
    <row r="44" spans="2:13" x14ac:dyDescent="0.2">
      <c r="B44" s="230"/>
      <c r="C44" s="230" t="s">
        <v>187</v>
      </c>
      <c r="D44" s="176">
        <v>0</v>
      </c>
      <c r="E44" s="176">
        <v>0</v>
      </c>
      <c r="F44" s="176">
        <v>0</v>
      </c>
      <c r="G44" s="176">
        <v>0</v>
      </c>
      <c r="H44" s="299"/>
      <c r="I44" s="299"/>
      <c r="J44" s="299"/>
      <c r="K44" s="299"/>
      <c r="L44" s="298"/>
      <c r="M44" s="298"/>
    </row>
    <row r="45" spans="2:13" x14ac:dyDescent="0.2">
      <c r="B45" s="230" t="s">
        <v>188</v>
      </c>
      <c r="C45" s="72" t="s">
        <v>182</v>
      </c>
      <c r="D45" s="178">
        <v>265282.41343772999</v>
      </c>
      <c r="E45" s="178">
        <v>247166.44652691</v>
      </c>
      <c r="F45" s="178">
        <v>251823.17465453001</v>
      </c>
      <c r="G45" s="178">
        <v>764272.03461917001</v>
      </c>
      <c r="H45" s="299"/>
      <c r="I45" s="299"/>
      <c r="J45" s="299"/>
      <c r="K45" s="299"/>
      <c r="L45" s="298"/>
      <c r="M45" s="298"/>
    </row>
    <row r="46" spans="2:13" x14ac:dyDescent="0.2">
      <c r="B46" s="230"/>
      <c r="C46" s="230" t="s">
        <v>183</v>
      </c>
      <c r="D46" s="176">
        <v>70.054270000000002</v>
      </c>
      <c r="E46" s="176">
        <v>0</v>
      </c>
      <c r="F46" s="176">
        <v>810.60886000000005</v>
      </c>
      <c r="G46" s="176">
        <v>880.66313000000002</v>
      </c>
      <c r="H46" s="299"/>
      <c r="I46" s="299"/>
      <c r="J46" s="299"/>
      <c r="K46" s="299"/>
    </row>
    <row r="47" spans="2:13" x14ac:dyDescent="0.2">
      <c r="B47" s="230"/>
      <c r="C47" s="230" t="s">
        <v>184</v>
      </c>
      <c r="D47" s="176">
        <v>20696.646746999999</v>
      </c>
      <c r="E47" s="176">
        <v>21373.668468</v>
      </c>
      <c r="F47" s="176">
        <v>32650.418857000001</v>
      </c>
      <c r="G47" s="176">
        <v>74720.734072000007</v>
      </c>
      <c r="H47" s="299"/>
      <c r="I47" s="299"/>
      <c r="J47" s="299"/>
      <c r="K47" s="299"/>
    </row>
    <row r="48" spans="2:13" x14ac:dyDescent="0.2">
      <c r="B48" s="230"/>
      <c r="C48" s="230" t="s">
        <v>185</v>
      </c>
      <c r="D48" s="176">
        <v>139800.01635799999</v>
      </c>
      <c r="E48" s="176">
        <v>76726.144616999998</v>
      </c>
      <c r="F48" s="176">
        <v>73566.457637</v>
      </c>
      <c r="G48" s="176">
        <v>290092.61861200002</v>
      </c>
      <c r="H48" s="299"/>
      <c r="I48" s="299"/>
      <c r="J48" s="299"/>
      <c r="K48" s="299"/>
    </row>
    <row r="49" spans="2:11" x14ac:dyDescent="0.2">
      <c r="B49" s="230"/>
      <c r="C49" s="230" t="s">
        <v>186</v>
      </c>
      <c r="D49" s="176">
        <v>104268.86318099999</v>
      </c>
      <c r="E49" s="176">
        <v>148255.065129</v>
      </c>
      <c r="F49" s="176">
        <v>144259.05372107998</v>
      </c>
      <c r="G49" s="176">
        <v>396782.98203108</v>
      </c>
      <c r="H49" s="299"/>
      <c r="I49" s="299"/>
      <c r="J49" s="299"/>
      <c r="K49" s="299"/>
    </row>
    <row r="50" spans="2:11" x14ac:dyDescent="0.2">
      <c r="B50" s="230"/>
      <c r="C50" s="230" t="s">
        <v>187</v>
      </c>
      <c r="D50" s="176">
        <v>446.83288173</v>
      </c>
      <c r="E50" s="176">
        <v>811.56831290999992</v>
      </c>
      <c r="F50" s="176">
        <v>536.63557945000002</v>
      </c>
      <c r="G50" s="176">
        <v>1795.0367740899999</v>
      </c>
      <c r="H50" s="299"/>
      <c r="I50" s="299"/>
      <c r="J50" s="299"/>
      <c r="K50" s="29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52"/>
  <sheetViews>
    <sheetView topLeftCell="A28" workbookViewId="0">
      <selection activeCell="F17" sqref="F17"/>
    </sheetView>
  </sheetViews>
  <sheetFormatPr defaultRowHeight="15" x14ac:dyDescent="0.2"/>
  <cols>
    <col min="1" max="1" width="9.14453125" style="124"/>
    <col min="2" max="2" width="21.1171875" style="124" bestFit="1" customWidth="1"/>
    <col min="3" max="3" width="23.5390625" style="124" customWidth="1"/>
    <col min="4" max="6" width="14.66015625" style="124" bestFit="1" customWidth="1"/>
    <col min="7" max="7" width="15.19921875" style="124" bestFit="1" customWidth="1"/>
    <col min="8" max="8" width="11.703125" style="124" bestFit="1" customWidth="1"/>
    <col min="9" max="9" width="13.31640625" bestFit="1" customWidth="1"/>
  </cols>
  <sheetData>
    <row r="2" spans="2:9" x14ac:dyDescent="0.2">
      <c r="B2" s="697" t="s">
        <v>334</v>
      </c>
      <c r="C2" s="697"/>
      <c r="D2" s="697"/>
      <c r="E2" s="697"/>
      <c r="F2" s="697"/>
      <c r="G2" s="697"/>
      <c r="H2" s="430"/>
    </row>
    <row r="3" spans="2:9" x14ac:dyDescent="0.2">
      <c r="B3" s="125" t="s">
        <v>179</v>
      </c>
      <c r="C3" s="125" t="s">
        <v>189</v>
      </c>
      <c r="D3" s="203" t="s">
        <v>329</v>
      </c>
      <c r="E3" s="203" t="s">
        <v>330</v>
      </c>
      <c r="F3" s="203" t="s">
        <v>331</v>
      </c>
      <c r="G3" s="203" t="s">
        <v>328</v>
      </c>
    </row>
    <row r="4" spans="2:9" x14ac:dyDescent="0.2">
      <c r="B4" s="231" t="s">
        <v>181</v>
      </c>
      <c r="C4" s="232" t="s">
        <v>182</v>
      </c>
      <c r="D4" s="232">
        <v>2014232.7886142461</v>
      </c>
      <c r="E4" s="232">
        <v>2052525.624659555</v>
      </c>
      <c r="F4" s="232">
        <v>1834067.4411550371</v>
      </c>
      <c r="G4" s="232">
        <v>5900825.8544288408</v>
      </c>
      <c r="H4" s="127"/>
      <c r="I4" s="298"/>
    </row>
    <row r="5" spans="2:9" x14ac:dyDescent="0.2">
      <c r="B5" s="233"/>
      <c r="C5" s="234" t="s">
        <v>183</v>
      </c>
      <c r="D5" s="231">
        <v>41191.727757000001</v>
      </c>
      <c r="E5" s="231">
        <v>37266.066299999999</v>
      </c>
      <c r="F5" s="231">
        <v>74155.087899000006</v>
      </c>
      <c r="G5" s="231">
        <v>152612.881956</v>
      </c>
      <c r="H5" s="127"/>
      <c r="I5" s="298"/>
    </row>
    <row r="6" spans="2:9" x14ac:dyDescent="0.2">
      <c r="B6" s="233"/>
      <c r="C6" s="234" t="s">
        <v>184</v>
      </c>
      <c r="D6" s="231">
        <v>192548.03297915799</v>
      </c>
      <c r="E6" s="231">
        <v>164340.997928</v>
      </c>
      <c r="F6" s="231">
        <v>247776.80371599999</v>
      </c>
      <c r="G6" s="231">
        <v>604665.83462315798</v>
      </c>
      <c r="H6" s="127"/>
    </row>
    <row r="7" spans="2:9" x14ac:dyDescent="0.2">
      <c r="B7" s="233"/>
      <c r="C7" s="234" t="s">
        <v>185</v>
      </c>
      <c r="D7" s="231">
        <v>967578.55197286897</v>
      </c>
      <c r="E7" s="231">
        <v>741359.96618800005</v>
      </c>
      <c r="F7" s="231">
        <v>847406.94990472298</v>
      </c>
      <c r="G7" s="231">
        <v>2556345.468065592</v>
      </c>
      <c r="H7" s="127"/>
    </row>
    <row r="8" spans="2:9" x14ac:dyDescent="0.2">
      <c r="B8" s="233"/>
      <c r="C8" s="234" t="s">
        <v>186</v>
      </c>
      <c r="D8" s="231">
        <v>803095.69210821902</v>
      </c>
      <c r="E8" s="231">
        <v>1096579.772318555</v>
      </c>
      <c r="F8" s="231">
        <v>654601.33388131391</v>
      </c>
      <c r="G8" s="231">
        <v>2554276.7983080898</v>
      </c>
      <c r="H8" s="127"/>
    </row>
    <row r="9" spans="2:9" x14ac:dyDescent="0.2">
      <c r="B9" s="233"/>
      <c r="C9" s="234" t="s">
        <v>187</v>
      </c>
      <c r="D9" s="231">
        <v>9818.783797</v>
      </c>
      <c r="E9" s="231">
        <v>12978.821925</v>
      </c>
      <c r="F9" s="231">
        <v>10127.265754</v>
      </c>
      <c r="G9" s="231">
        <v>32924.871476</v>
      </c>
      <c r="H9" s="127"/>
    </row>
    <row r="10" spans="2:9" x14ac:dyDescent="0.2">
      <c r="B10" s="231" t="s">
        <v>164</v>
      </c>
      <c r="C10" s="232" t="s">
        <v>182</v>
      </c>
      <c r="D10" s="232">
        <v>114359.31982800001</v>
      </c>
      <c r="E10" s="232">
        <v>158477.10228699999</v>
      </c>
      <c r="F10" s="232">
        <v>170520.409388</v>
      </c>
      <c r="G10" s="232">
        <v>443356.83150299999</v>
      </c>
      <c r="H10" s="127"/>
    </row>
    <row r="11" spans="2:9" x14ac:dyDescent="0.2">
      <c r="B11" s="234"/>
      <c r="C11" s="234" t="s">
        <v>183</v>
      </c>
      <c r="D11" s="233">
        <v>2832.6855049999999</v>
      </c>
      <c r="E11" s="233">
        <v>4773.7947590000003</v>
      </c>
      <c r="F11" s="233">
        <v>6890.9706699999997</v>
      </c>
      <c r="G11" s="231">
        <v>14497.450934</v>
      </c>
      <c r="H11" s="127"/>
    </row>
    <row r="12" spans="2:9" x14ac:dyDescent="0.2">
      <c r="B12" s="234"/>
      <c r="C12" s="234" t="s">
        <v>184</v>
      </c>
      <c r="D12" s="233">
        <v>38604.667893999998</v>
      </c>
      <c r="E12" s="233">
        <v>71089.130564999999</v>
      </c>
      <c r="F12" s="233">
        <v>70175.304696000007</v>
      </c>
      <c r="G12" s="231">
        <v>179869.10315499999</v>
      </c>
      <c r="H12" s="127"/>
    </row>
    <row r="13" spans="2:9" x14ac:dyDescent="0.2">
      <c r="B13" s="234"/>
      <c r="C13" s="234" t="s">
        <v>185</v>
      </c>
      <c r="D13" s="233">
        <v>22319.376048999999</v>
      </c>
      <c r="E13" s="233">
        <v>16316.612886999999</v>
      </c>
      <c r="F13" s="233">
        <v>23486.104261</v>
      </c>
      <c r="G13" s="231">
        <v>62122.093197000002</v>
      </c>
      <c r="H13" s="127"/>
    </row>
    <row r="14" spans="2:9" x14ac:dyDescent="0.2">
      <c r="B14" s="234"/>
      <c r="C14" s="234" t="s">
        <v>186</v>
      </c>
      <c r="D14" s="233">
        <v>50602.590380000001</v>
      </c>
      <c r="E14" s="233">
        <v>66267.455476000003</v>
      </c>
      <c r="F14" s="233">
        <v>69911.777549000006</v>
      </c>
      <c r="G14" s="231">
        <v>186781.823405</v>
      </c>
      <c r="H14" s="127"/>
    </row>
    <row r="15" spans="2:9" x14ac:dyDescent="0.2">
      <c r="B15" s="234"/>
      <c r="C15" s="234" t="s">
        <v>187</v>
      </c>
      <c r="D15" s="233">
        <v>0</v>
      </c>
      <c r="E15" s="233">
        <v>30.108599999999999</v>
      </c>
      <c r="F15" s="233">
        <v>56.252212</v>
      </c>
      <c r="G15" s="231">
        <v>86.360811999999996</v>
      </c>
      <c r="H15" s="127"/>
    </row>
    <row r="16" spans="2:9" x14ac:dyDescent="0.2">
      <c r="B16" s="231" t="s">
        <v>165</v>
      </c>
      <c r="C16" s="232" t="s">
        <v>182</v>
      </c>
      <c r="D16" s="232">
        <v>173851.576864</v>
      </c>
      <c r="E16" s="232">
        <v>141652.41352999999</v>
      </c>
      <c r="F16" s="232">
        <v>221113.16375199999</v>
      </c>
      <c r="G16" s="232">
        <v>536617.15414600004</v>
      </c>
      <c r="H16" s="127"/>
    </row>
    <row r="17" spans="2:8" x14ac:dyDescent="0.2">
      <c r="B17" s="234"/>
      <c r="C17" s="234" t="s">
        <v>183</v>
      </c>
      <c r="D17" s="235">
        <v>9889.8298709999999</v>
      </c>
      <c r="E17" s="235">
        <v>12701.351538000001</v>
      </c>
      <c r="F17" s="233">
        <v>33513.830683</v>
      </c>
      <c r="G17" s="231">
        <v>56105.012091999997</v>
      </c>
      <c r="H17" s="127"/>
    </row>
    <row r="18" spans="2:8" x14ac:dyDescent="0.2">
      <c r="B18" s="234"/>
      <c r="C18" s="234" t="s">
        <v>184</v>
      </c>
      <c r="D18" s="233">
        <v>41618.714045000001</v>
      </c>
      <c r="E18" s="233">
        <v>15995.382407999999</v>
      </c>
      <c r="F18" s="233">
        <v>49323.710107999999</v>
      </c>
      <c r="G18" s="231">
        <v>106937.806561</v>
      </c>
      <c r="H18" s="127"/>
    </row>
    <row r="19" spans="2:8" x14ac:dyDescent="0.2">
      <c r="B19" s="234"/>
      <c r="C19" s="234" t="s">
        <v>185</v>
      </c>
      <c r="D19" s="233">
        <v>79401.132574999996</v>
      </c>
      <c r="E19" s="233">
        <v>67675.843483999997</v>
      </c>
      <c r="F19" s="233">
        <v>81352.376489000002</v>
      </c>
      <c r="G19" s="231">
        <v>228429.352548</v>
      </c>
      <c r="H19" s="127"/>
    </row>
    <row r="20" spans="2:8" x14ac:dyDescent="0.2">
      <c r="B20" s="234"/>
      <c r="C20" s="234" t="s">
        <v>186</v>
      </c>
      <c r="D20" s="233">
        <v>42934.240983999996</v>
      </c>
      <c r="E20" s="233">
        <v>45200.314616000003</v>
      </c>
      <c r="F20" s="233">
        <v>56822.311530999999</v>
      </c>
      <c r="G20" s="231">
        <v>144956.86713100001</v>
      </c>
      <c r="H20" s="127"/>
    </row>
    <row r="21" spans="2:8" x14ac:dyDescent="0.2">
      <c r="B21" s="234"/>
      <c r="C21" s="234" t="s">
        <v>187</v>
      </c>
      <c r="D21" s="233">
        <v>7.659389</v>
      </c>
      <c r="E21" s="233">
        <v>79.521484000000001</v>
      </c>
      <c r="F21" s="233">
        <v>100.93494099999999</v>
      </c>
      <c r="G21" s="231">
        <v>188.115814</v>
      </c>
      <c r="H21" s="127"/>
    </row>
    <row r="22" spans="2:8" x14ac:dyDescent="0.2">
      <c r="B22" s="231" t="s">
        <v>166</v>
      </c>
      <c r="C22" s="232" t="s">
        <v>182</v>
      </c>
      <c r="D22" s="232">
        <v>15892.641753</v>
      </c>
      <c r="E22" s="232">
        <v>11768.814716999999</v>
      </c>
      <c r="F22" s="232">
        <v>13428.215292000001</v>
      </c>
      <c r="G22" s="232">
        <v>41089.671761999998</v>
      </c>
      <c r="H22" s="127"/>
    </row>
    <row r="23" spans="2:8" x14ac:dyDescent="0.2">
      <c r="B23" s="234"/>
      <c r="C23" s="234" t="s">
        <v>183</v>
      </c>
      <c r="D23" s="233">
        <v>6970.0508149999996</v>
      </c>
      <c r="E23" s="233">
        <v>1065.901008</v>
      </c>
      <c r="F23" s="233">
        <v>5096.7176689999997</v>
      </c>
      <c r="G23" s="231">
        <v>13132.669492000001</v>
      </c>
      <c r="H23" s="127"/>
    </row>
    <row r="24" spans="2:8" x14ac:dyDescent="0.2">
      <c r="B24" s="234"/>
      <c r="C24" s="234" t="s">
        <v>184</v>
      </c>
      <c r="D24" s="233">
        <v>2545.3076820000001</v>
      </c>
      <c r="E24" s="233">
        <v>1409.1045770000001</v>
      </c>
      <c r="F24" s="233">
        <v>1445.626084</v>
      </c>
      <c r="G24" s="231">
        <v>5400.0383430000002</v>
      </c>
      <c r="H24" s="127"/>
    </row>
    <row r="25" spans="2:8" x14ac:dyDescent="0.2">
      <c r="B25" s="234"/>
      <c r="C25" s="234" t="s">
        <v>185</v>
      </c>
      <c r="D25" s="233">
        <v>4179.4696169999997</v>
      </c>
      <c r="E25" s="233">
        <v>6149.8090510000002</v>
      </c>
      <c r="F25" s="233">
        <v>4334.4927550000002</v>
      </c>
      <c r="G25" s="231">
        <v>14663.771423</v>
      </c>
      <c r="H25" s="127"/>
    </row>
    <row r="26" spans="2:8" x14ac:dyDescent="0.2">
      <c r="B26" s="234"/>
      <c r="C26" s="234" t="s">
        <v>186</v>
      </c>
      <c r="D26" s="233">
        <v>2197.813639</v>
      </c>
      <c r="E26" s="233">
        <v>3138.7206860000001</v>
      </c>
      <c r="F26" s="233">
        <v>2551.378784</v>
      </c>
      <c r="G26" s="231">
        <v>7887.9131090000001</v>
      </c>
      <c r="H26" s="127"/>
    </row>
    <row r="27" spans="2:8" x14ac:dyDescent="0.2">
      <c r="B27" s="234"/>
      <c r="C27" s="234" t="s">
        <v>187</v>
      </c>
      <c r="D27" s="233">
        <v>0</v>
      </c>
      <c r="E27" s="233">
        <v>5.2793950000000001</v>
      </c>
      <c r="F27" s="233">
        <v>0</v>
      </c>
      <c r="G27" s="231">
        <v>5.2793950000000001</v>
      </c>
      <c r="H27" s="127"/>
    </row>
    <row r="28" spans="2:8" x14ac:dyDescent="0.2">
      <c r="B28" s="231" t="s">
        <v>167</v>
      </c>
      <c r="C28" s="232" t="s">
        <v>182</v>
      </c>
      <c r="D28" s="232">
        <v>749.42620799999997</v>
      </c>
      <c r="E28" s="232">
        <v>779.42454499999997</v>
      </c>
      <c r="F28" s="232">
        <v>391.88308899999998</v>
      </c>
      <c r="G28" s="232">
        <v>1920.7338420000001</v>
      </c>
      <c r="H28" s="127"/>
    </row>
    <row r="29" spans="2:8" x14ac:dyDescent="0.2">
      <c r="B29" s="234"/>
      <c r="C29" s="234" t="s">
        <v>183</v>
      </c>
      <c r="D29" s="233">
        <v>740.51496099999997</v>
      </c>
      <c r="E29" s="233">
        <v>779.42454499999997</v>
      </c>
      <c r="F29" s="233">
        <v>391.84775200000001</v>
      </c>
      <c r="G29" s="231">
        <v>1911.7872580000001</v>
      </c>
      <c r="H29" s="127"/>
    </row>
    <row r="30" spans="2:8" x14ac:dyDescent="0.2">
      <c r="B30" s="234"/>
      <c r="C30" s="234" t="s">
        <v>184</v>
      </c>
      <c r="D30" s="233">
        <v>2.928E-2</v>
      </c>
      <c r="E30" s="233">
        <v>0</v>
      </c>
      <c r="F30" s="233">
        <v>0</v>
      </c>
      <c r="G30" s="231">
        <v>2.928E-2</v>
      </c>
      <c r="H30" s="127"/>
    </row>
    <row r="31" spans="2:8" x14ac:dyDescent="0.2">
      <c r="B31" s="234"/>
      <c r="C31" s="234" t="s">
        <v>185</v>
      </c>
      <c r="D31" s="233">
        <v>8.8819669999999995</v>
      </c>
      <c r="E31" s="233">
        <v>0</v>
      </c>
      <c r="F31" s="233">
        <v>0</v>
      </c>
      <c r="G31" s="231">
        <v>8.8819669999999995</v>
      </c>
      <c r="H31" s="127"/>
    </row>
    <row r="32" spans="2:8" x14ac:dyDescent="0.2">
      <c r="B32" s="234"/>
      <c r="C32" s="234" t="s">
        <v>186</v>
      </c>
      <c r="D32" s="233">
        <v>0</v>
      </c>
      <c r="E32" s="233">
        <v>0</v>
      </c>
      <c r="F32" s="233">
        <v>3.5337E-2</v>
      </c>
      <c r="G32" s="231">
        <v>3.5337E-2</v>
      </c>
      <c r="H32" s="127"/>
    </row>
    <row r="33" spans="2:8" x14ac:dyDescent="0.2">
      <c r="B33" s="234"/>
      <c r="C33" s="234" t="s">
        <v>187</v>
      </c>
      <c r="D33" s="233">
        <v>0</v>
      </c>
      <c r="E33" s="233">
        <v>0</v>
      </c>
      <c r="F33" s="233">
        <v>0</v>
      </c>
      <c r="G33" s="231">
        <v>0</v>
      </c>
      <c r="H33" s="127"/>
    </row>
    <row r="34" spans="2:8" x14ac:dyDescent="0.2">
      <c r="B34" s="231" t="s">
        <v>168</v>
      </c>
      <c r="C34" s="232" t="s">
        <v>182</v>
      </c>
      <c r="D34" s="232">
        <v>1010428.441354</v>
      </c>
      <c r="E34" s="232">
        <v>871329.04768099997</v>
      </c>
      <c r="F34" s="232">
        <v>1090618.3451729999</v>
      </c>
      <c r="G34" s="232">
        <v>2972375.834208</v>
      </c>
      <c r="H34" s="127"/>
    </row>
    <row r="35" spans="2:8" x14ac:dyDescent="0.2">
      <c r="B35" s="234"/>
      <c r="C35" s="234" t="s">
        <v>183</v>
      </c>
      <c r="D35" s="233">
        <v>18267.758923000001</v>
      </c>
      <c r="E35" s="233">
        <v>14780.575373</v>
      </c>
      <c r="F35" s="233">
        <v>21951.018799000001</v>
      </c>
      <c r="G35" s="231">
        <v>54999.353094999999</v>
      </c>
      <c r="H35" s="127"/>
    </row>
    <row r="36" spans="2:8" x14ac:dyDescent="0.2">
      <c r="B36" s="234"/>
      <c r="C36" s="234" t="s">
        <v>184</v>
      </c>
      <c r="D36" s="233">
        <v>87502.267047999994</v>
      </c>
      <c r="E36" s="233">
        <v>60460.435732999998</v>
      </c>
      <c r="F36" s="233">
        <v>119046.80007899999</v>
      </c>
      <c r="G36" s="231">
        <v>267009.50286000001</v>
      </c>
      <c r="H36" s="127"/>
    </row>
    <row r="37" spans="2:8" x14ac:dyDescent="0.2">
      <c r="B37" s="234"/>
      <c r="C37" s="234" t="s">
        <v>185</v>
      </c>
      <c r="D37" s="233">
        <v>730522.48352000001</v>
      </c>
      <c r="E37" s="233">
        <v>635598.76387699996</v>
      </c>
      <c r="F37" s="233">
        <v>709995.76535</v>
      </c>
      <c r="G37" s="231">
        <v>2076117.012747</v>
      </c>
      <c r="H37" s="127"/>
    </row>
    <row r="38" spans="2:8" x14ac:dyDescent="0.2">
      <c r="B38" s="234"/>
      <c r="C38" s="234" t="s">
        <v>186</v>
      </c>
      <c r="D38" s="233">
        <v>164324.807455</v>
      </c>
      <c r="E38" s="233">
        <v>147625.36025200001</v>
      </c>
      <c r="F38" s="233">
        <v>229654.682344</v>
      </c>
      <c r="G38" s="231">
        <v>541604.85005100002</v>
      </c>
      <c r="H38" s="127"/>
    </row>
    <row r="39" spans="2:8" x14ac:dyDescent="0.2">
      <c r="B39" s="234"/>
      <c r="C39" s="234" t="s">
        <v>187</v>
      </c>
      <c r="D39" s="233">
        <v>9811.1244079999997</v>
      </c>
      <c r="E39" s="233">
        <v>12863.912446</v>
      </c>
      <c r="F39" s="233">
        <v>9970.0786009999993</v>
      </c>
      <c r="G39" s="231">
        <v>32645.115454999999</v>
      </c>
      <c r="H39" s="127"/>
    </row>
    <row r="40" spans="2:8" x14ac:dyDescent="0.2">
      <c r="B40" s="231" t="s">
        <v>281</v>
      </c>
      <c r="C40" s="232" t="s">
        <v>182</v>
      </c>
      <c r="D40" s="232">
        <v>0</v>
      </c>
      <c r="E40" s="232">
        <v>0</v>
      </c>
      <c r="F40" s="232">
        <v>0</v>
      </c>
      <c r="G40" s="232">
        <v>0</v>
      </c>
    </row>
    <row r="41" spans="2:8" x14ac:dyDescent="0.2">
      <c r="B41" s="234"/>
      <c r="C41" s="234" t="s">
        <v>183</v>
      </c>
      <c r="D41" s="233">
        <v>0</v>
      </c>
      <c r="E41" s="233">
        <v>0</v>
      </c>
      <c r="F41" s="233">
        <v>0</v>
      </c>
      <c r="G41" s="231">
        <v>0</v>
      </c>
    </row>
    <row r="42" spans="2:8" x14ac:dyDescent="0.2">
      <c r="B42" s="234"/>
      <c r="C42" s="234" t="s">
        <v>184</v>
      </c>
      <c r="D42" s="233">
        <v>0</v>
      </c>
      <c r="E42" s="233">
        <v>0</v>
      </c>
      <c r="F42" s="233">
        <v>0</v>
      </c>
      <c r="G42" s="231">
        <v>0</v>
      </c>
    </row>
    <row r="43" spans="2:8" x14ac:dyDescent="0.2">
      <c r="B43" s="234"/>
      <c r="C43" s="234" t="s">
        <v>185</v>
      </c>
      <c r="D43" s="233">
        <v>0</v>
      </c>
      <c r="E43" s="233">
        <v>0</v>
      </c>
      <c r="F43" s="233">
        <v>0</v>
      </c>
      <c r="G43" s="231">
        <v>0</v>
      </c>
    </row>
    <row r="44" spans="2:8" x14ac:dyDescent="0.2">
      <c r="B44" s="234"/>
      <c r="C44" s="234" t="s">
        <v>186</v>
      </c>
      <c r="D44" s="233">
        <v>0</v>
      </c>
      <c r="E44" s="233">
        <v>0</v>
      </c>
      <c r="F44" s="233">
        <v>0</v>
      </c>
      <c r="G44" s="231">
        <v>0</v>
      </c>
    </row>
    <row r="45" spans="2:8" x14ac:dyDescent="0.2">
      <c r="B45" s="234"/>
      <c r="C45" s="234" t="s">
        <v>187</v>
      </c>
      <c r="D45" s="233">
        <v>0</v>
      </c>
      <c r="E45" s="233">
        <v>0</v>
      </c>
      <c r="F45" s="233">
        <v>0</v>
      </c>
      <c r="G45" s="231">
        <v>0</v>
      </c>
    </row>
    <row r="46" spans="2:8" x14ac:dyDescent="0.2">
      <c r="B46" s="231" t="s">
        <v>188</v>
      </c>
      <c r="C46" s="232" t="s">
        <v>182</v>
      </c>
      <c r="D46" s="232">
        <v>698951.38260724593</v>
      </c>
      <c r="E46" s="232">
        <v>868518.82189955504</v>
      </c>
      <c r="F46" s="232">
        <v>337995.42446103698</v>
      </c>
      <c r="G46" s="232">
        <v>1905465.6289678412</v>
      </c>
      <c r="H46" s="127"/>
    </row>
    <row r="47" spans="2:8" x14ac:dyDescent="0.2">
      <c r="B47" s="234"/>
      <c r="C47" s="234" t="s">
        <v>183</v>
      </c>
      <c r="D47" s="233">
        <v>2490.887682</v>
      </c>
      <c r="E47" s="233">
        <v>3165.0190769999999</v>
      </c>
      <c r="F47" s="233">
        <v>6310.7023259999996</v>
      </c>
      <c r="G47" s="231">
        <v>11966.609085</v>
      </c>
      <c r="H47" s="127"/>
    </row>
    <row r="48" spans="2:8" x14ac:dyDescent="0.2">
      <c r="B48" s="234"/>
      <c r="C48" s="234" t="s">
        <v>184</v>
      </c>
      <c r="D48" s="233">
        <v>22277.047030158003</v>
      </c>
      <c r="E48" s="233">
        <v>15386.944645</v>
      </c>
      <c r="F48" s="233">
        <v>7785.3627489999999</v>
      </c>
      <c r="G48" s="231">
        <v>45449.354424157995</v>
      </c>
      <c r="H48" s="127"/>
    </row>
    <row r="49" spans="2:8" x14ac:dyDescent="0.2">
      <c r="B49" s="234"/>
      <c r="C49" s="234" t="s">
        <v>185</v>
      </c>
      <c r="D49" s="233">
        <v>131147.20824486899</v>
      </c>
      <c r="E49" s="233">
        <v>15618.936889000001</v>
      </c>
      <c r="F49" s="233">
        <v>28238.211049722999</v>
      </c>
      <c r="G49" s="231">
        <v>175004.356183592</v>
      </c>
      <c r="H49" s="127"/>
    </row>
    <row r="50" spans="2:8" x14ac:dyDescent="0.2">
      <c r="B50" s="234"/>
      <c r="C50" s="234" t="s">
        <v>186</v>
      </c>
      <c r="D50" s="233">
        <v>543036.23965021898</v>
      </c>
      <c r="E50" s="233">
        <v>834347.92128855502</v>
      </c>
      <c r="F50" s="233">
        <v>295661.14833631401</v>
      </c>
      <c r="G50" s="231">
        <v>1673045.30927509</v>
      </c>
      <c r="H50" s="127"/>
    </row>
    <row r="51" spans="2:8" x14ac:dyDescent="0.2">
      <c r="B51" s="234"/>
      <c r="C51" s="234" t="s">
        <v>187</v>
      </c>
      <c r="D51" s="233">
        <v>0</v>
      </c>
      <c r="E51" s="233">
        <v>0</v>
      </c>
      <c r="F51" s="233">
        <v>0</v>
      </c>
      <c r="G51" s="231">
        <v>0</v>
      </c>
      <c r="H51" s="127"/>
    </row>
    <row r="52" spans="2:8" x14ac:dyDescent="0.2">
      <c r="D52" s="127"/>
      <c r="E52" s="127"/>
      <c r="F52" s="127"/>
      <c r="G52" s="121"/>
    </row>
  </sheetData>
  <mergeCells count="1">
    <mergeCell ref="B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62"/>
  <sheetViews>
    <sheetView workbookViewId="0">
      <selection activeCell="F19" sqref="F19"/>
    </sheetView>
  </sheetViews>
  <sheetFormatPr defaultColWidth="9.14453125" defaultRowHeight="15" x14ac:dyDescent="0.2"/>
  <cols>
    <col min="1" max="1" width="9.14453125" style="39"/>
    <col min="2" max="2" width="10.89453125" style="39" bestFit="1" customWidth="1"/>
    <col min="3" max="3" width="11.02734375" style="253" bestFit="1" customWidth="1"/>
    <col min="4" max="4" width="62.28125" style="39" bestFit="1" customWidth="1"/>
    <col min="5" max="5" width="23.80859375" style="39" bestFit="1" customWidth="1"/>
    <col min="6" max="6" width="11.97265625" style="227" bestFit="1" customWidth="1"/>
    <col min="7" max="7" width="11.02734375" style="39" bestFit="1" customWidth="1"/>
    <col min="8" max="8" width="9.14453125" style="39"/>
    <col min="9" max="9" width="9.55078125" style="39" bestFit="1" customWidth="1"/>
    <col min="10" max="16384" width="9.14453125" style="39"/>
  </cols>
  <sheetData>
    <row r="1" spans="2:9" x14ac:dyDescent="0.2">
      <c r="B1" s="698" t="s">
        <v>190</v>
      </c>
      <c r="C1" s="698"/>
      <c r="D1" s="698"/>
      <c r="E1" s="698"/>
      <c r="F1" s="698"/>
    </row>
    <row r="2" spans="2:9" x14ac:dyDescent="0.2">
      <c r="B2" s="431"/>
      <c r="C2" s="432"/>
      <c r="D2" s="431"/>
      <c r="E2" s="431"/>
      <c r="F2" s="431"/>
    </row>
    <row r="3" spans="2:9" x14ac:dyDescent="0.2">
      <c r="B3" s="699" t="s">
        <v>335</v>
      </c>
      <c r="C3" s="699"/>
      <c r="D3" s="699"/>
      <c r="E3" s="699"/>
      <c r="F3" s="699"/>
    </row>
    <row r="4" spans="2:9" x14ac:dyDescent="0.2">
      <c r="B4" s="236"/>
      <c r="C4" s="237"/>
      <c r="D4" s="236"/>
      <c r="E4" s="236"/>
      <c r="F4" s="236"/>
    </row>
    <row r="5" spans="2:9" x14ac:dyDescent="0.2">
      <c r="B5" s="238" t="s">
        <v>191</v>
      </c>
      <c r="C5" s="239" t="s">
        <v>192</v>
      </c>
      <c r="D5" s="238" t="s">
        <v>282</v>
      </c>
      <c r="E5" s="238" t="s">
        <v>194</v>
      </c>
      <c r="F5" s="238" t="s">
        <v>195</v>
      </c>
      <c r="G5" s="312"/>
      <c r="H5" s="313"/>
      <c r="I5" s="313"/>
    </row>
    <row r="6" spans="2:9" x14ac:dyDescent="0.2">
      <c r="B6" s="240">
        <v>1</v>
      </c>
      <c r="C6" s="309">
        <v>1801001100</v>
      </c>
      <c r="D6" s="310" t="s">
        <v>239</v>
      </c>
      <c r="E6" s="307" t="s">
        <v>31</v>
      </c>
      <c r="F6" s="310">
        <v>27162.495952860001</v>
      </c>
      <c r="G6" s="314"/>
      <c r="H6" s="313"/>
      <c r="I6" s="313"/>
    </row>
    <row r="7" spans="2:9" x14ac:dyDescent="0.2">
      <c r="B7" s="240"/>
      <c r="C7" s="241"/>
      <c r="D7" s="74"/>
      <c r="E7" s="307" t="s">
        <v>38</v>
      </c>
      <c r="F7" s="74">
        <v>16105.451437129999</v>
      </c>
      <c r="G7" s="314"/>
      <c r="H7" s="313"/>
      <c r="I7" s="313"/>
    </row>
    <row r="8" spans="2:9" x14ac:dyDescent="0.2">
      <c r="B8" s="240"/>
      <c r="C8" s="241"/>
      <c r="D8" s="74"/>
      <c r="E8" s="307" t="s">
        <v>39</v>
      </c>
      <c r="F8" s="74">
        <v>8190.9813938999996</v>
      </c>
      <c r="G8" s="315"/>
      <c r="H8" s="313"/>
      <c r="I8" s="313"/>
    </row>
    <row r="9" spans="2:9" x14ac:dyDescent="0.2">
      <c r="B9" s="240"/>
      <c r="C9" s="241"/>
      <c r="D9" s="74"/>
      <c r="E9" s="307" t="s">
        <v>394</v>
      </c>
      <c r="F9" s="74">
        <v>8179.4548564999996</v>
      </c>
      <c r="G9" s="315"/>
      <c r="H9" s="313"/>
      <c r="I9" s="313"/>
    </row>
    <row r="10" spans="2:9" x14ac:dyDescent="0.2">
      <c r="B10" s="240"/>
      <c r="C10" s="242"/>
      <c r="D10" s="74"/>
      <c r="E10" s="307" t="s">
        <v>32</v>
      </c>
      <c r="F10" s="74">
        <v>4200.5700800000004</v>
      </c>
      <c r="G10" s="308"/>
      <c r="H10" s="308"/>
    </row>
    <row r="11" spans="2:9" x14ac:dyDescent="0.2">
      <c r="B11" s="240"/>
      <c r="C11" s="242"/>
      <c r="D11" s="74"/>
      <c r="E11" s="74"/>
      <c r="F11" s="74"/>
    </row>
    <row r="12" spans="2:9" x14ac:dyDescent="0.2">
      <c r="B12" s="240">
        <v>2</v>
      </c>
      <c r="C12" s="309">
        <v>1207400000</v>
      </c>
      <c r="D12" s="595" t="s">
        <v>386</v>
      </c>
      <c r="E12" s="378" t="s">
        <v>37</v>
      </c>
      <c r="F12" s="310">
        <v>24337.439504540002</v>
      </c>
    </row>
    <row r="13" spans="2:9" x14ac:dyDescent="0.2">
      <c r="B13" s="240"/>
      <c r="C13" s="241"/>
      <c r="D13" s="594"/>
      <c r="E13" s="378" t="s">
        <v>114</v>
      </c>
      <c r="F13" s="74">
        <v>11111.052323540001</v>
      </c>
    </row>
    <row r="14" spans="2:9" x14ac:dyDescent="0.2">
      <c r="B14" s="240"/>
      <c r="C14" s="241"/>
      <c r="D14" s="594"/>
      <c r="E14" s="378" t="s">
        <v>457</v>
      </c>
      <c r="F14" s="74">
        <v>9444.800142600001</v>
      </c>
    </row>
    <row r="15" spans="2:9" x14ac:dyDescent="0.2">
      <c r="B15" s="240"/>
      <c r="C15" s="241"/>
      <c r="D15" s="594"/>
      <c r="E15" s="378" t="s">
        <v>434</v>
      </c>
      <c r="F15" s="74">
        <v>2345.1178686900003</v>
      </c>
    </row>
    <row r="16" spans="2:9" x14ac:dyDescent="0.2">
      <c r="B16" s="240"/>
      <c r="C16" s="241"/>
      <c r="D16" s="594"/>
      <c r="E16" s="378" t="s">
        <v>458</v>
      </c>
      <c r="F16" s="74">
        <v>2189.7786107299999</v>
      </c>
    </row>
    <row r="17" spans="2:9" x14ac:dyDescent="0.2">
      <c r="B17" s="240"/>
      <c r="C17" s="241"/>
      <c r="D17" s="594"/>
      <c r="E17" s="378"/>
      <c r="F17" s="74"/>
    </row>
    <row r="18" spans="2:9" x14ac:dyDescent="0.2">
      <c r="B18" s="240">
        <v>3</v>
      </c>
      <c r="C18" s="309" t="s">
        <v>379</v>
      </c>
      <c r="D18" s="595" t="s">
        <v>523</v>
      </c>
      <c r="E18" s="335" t="s">
        <v>39</v>
      </c>
      <c r="F18" s="378">
        <v>6701.4946508999992</v>
      </c>
    </row>
    <row r="19" spans="2:9" x14ac:dyDescent="0.2">
      <c r="B19" s="240"/>
      <c r="C19" s="241"/>
      <c r="D19" s="594"/>
      <c r="E19" s="335" t="s">
        <v>431</v>
      </c>
      <c r="F19" s="378">
        <v>2736.5650074499999</v>
      </c>
    </row>
    <row r="20" spans="2:9" x14ac:dyDescent="0.2">
      <c r="B20" s="240"/>
      <c r="C20" s="241"/>
      <c r="D20" s="594"/>
      <c r="E20" s="335" t="s">
        <v>31</v>
      </c>
      <c r="F20" s="378">
        <v>1227.0099044000001</v>
      </c>
    </row>
    <row r="21" spans="2:9" x14ac:dyDescent="0.2">
      <c r="B21" s="240"/>
      <c r="C21" s="241"/>
      <c r="D21" s="594"/>
      <c r="E21" s="335" t="s">
        <v>394</v>
      </c>
      <c r="F21" s="378">
        <v>1048.0110779199999</v>
      </c>
    </row>
    <row r="22" spans="2:9" x14ac:dyDescent="0.2">
      <c r="B22" s="240"/>
      <c r="C22" s="241"/>
      <c r="D22" s="594"/>
      <c r="E22" s="335" t="s">
        <v>38</v>
      </c>
      <c r="F22" s="378">
        <v>665.48548032000008</v>
      </c>
    </row>
    <row r="23" spans="2:9" x14ac:dyDescent="0.2">
      <c r="B23" s="240"/>
      <c r="C23" s="242"/>
      <c r="D23" s="594"/>
      <c r="E23" s="74"/>
      <c r="F23" s="74"/>
    </row>
    <row r="24" spans="2:9" x14ac:dyDescent="0.2">
      <c r="B24" s="240">
        <v>4</v>
      </c>
      <c r="C24" s="556" t="s">
        <v>238</v>
      </c>
      <c r="D24" s="593" t="s">
        <v>393</v>
      </c>
      <c r="E24" s="378" t="s">
        <v>457</v>
      </c>
      <c r="F24" s="310">
        <v>5940.9038103500006</v>
      </c>
      <c r="I24" s="308"/>
    </row>
    <row r="25" spans="2:9" x14ac:dyDescent="0.2">
      <c r="B25" s="240"/>
      <c r="C25" s="241"/>
      <c r="E25" s="378" t="s">
        <v>27</v>
      </c>
      <c r="F25" s="74">
        <v>5914.0250402299998</v>
      </c>
      <c r="I25" s="308"/>
    </row>
    <row r="26" spans="2:9" x14ac:dyDescent="0.2">
      <c r="B26" s="240"/>
      <c r="C26" s="241"/>
      <c r="D26" s="594"/>
      <c r="E26" s="378" t="s">
        <v>32</v>
      </c>
      <c r="F26" s="74">
        <v>170.51853885</v>
      </c>
      <c r="I26" s="308"/>
    </row>
    <row r="27" spans="2:9" x14ac:dyDescent="0.2">
      <c r="B27" s="240"/>
      <c r="C27" s="241"/>
      <c r="D27" s="594"/>
      <c r="E27" s="378" t="s">
        <v>459</v>
      </c>
      <c r="F27" s="74">
        <v>139.57386094999998</v>
      </c>
      <c r="I27" s="308"/>
    </row>
    <row r="28" spans="2:9" x14ac:dyDescent="0.2">
      <c r="B28" s="240"/>
      <c r="C28" s="242"/>
      <c r="D28" s="594"/>
      <c r="E28" s="378" t="s">
        <v>460</v>
      </c>
      <c r="F28" s="74">
        <v>89.64398340000001</v>
      </c>
      <c r="I28" s="308"/>
    </row>
    <row r="29" spans="2:9" x14ac:dyDescent="0.2">
      <c r="B29" s="240"/>
      <c r="C29" s="241"/>
      <c r="D29" s="594"/>
      <c r="E29" s="74"/>
      <c r="F29" s="74"/>
    </row>
    <row r="30" spans="2:9" x14ac:dyDescent="0.2">
      <c r="B30" s="240">
        <v>5</v>
      </c>
      <c r="C30" s="311" t="s">
        <v>461</v>
      </c>
      <c r="D30" s="595" t="s">
        <v>419</v>
      </c>
      <c r="E30" s="307" t="s">
        <v>457</v>
      </c>
      <c r="F30" s="310">
        <v>6785.6852696400001</v>
      </c>
    </row>
    <row r="31" spans="2:9" x14ac:dyDescent="0.2">
      <c r="B31" s="240"/>
      <c r="C31" s="241"/>
      <c r="D31" s="594"/>
      <c r="E31" s="307" t="s">
        <v>27</v>
      </c>
      <c r="F31" s="74">
        <v>2516.1296966899999</v>
      </c>
    </row>
    <row r="32" spans="2:9" x14ac:dyDescent="0.2">
      <c r="B32" s="240"/>
      <c r="C32" s="242"/>
      <c r="D32" s="594"/>
      <c r="E32" s="307"/>
      <c r="F32" s="74"/>
    </row>
    <row r="33" spans="2:7" x14ac:dyDescent="0.2">
      <c r="B33" s="240"/>
      <c r="C33" s="241"/>
      <c r="D33" s="594"/>
      <c r="E33" s="307"/>
      <c r="F33" s="74"/>
    </row>
    <row r="34" spans="2:7" x14ac:dyDescent="0.2">
      <c r="B34" s="240"/>
      <c r="C34" s="241"/>
      <c r="D34" s="594"/>
      <c r="E34" s="307"/>
      <c r="F34" s="74"/>
    </row>
    <row r="35" spans="2:7" x14ac:dyDescent="0.2">
      <c r="B35" s="700" t="s">
        <v>336</v>
      </c>
      <c r="C35" s="701"/>
      <c r="D35" s="701"/>
      <c r="E35" s="701"/>
      <c r="F35" s="702"/>
    </row>
    <row r="36" spans="2:7" x14ac:dyDescent="0.2">
      <c r="B36" s="243"/>
      <c r="C36" s="241"/>
      <c r="D36" s="74"/>
      <c r="E36" s="74"/>
      <c r="F36" s="74"/>
      <c r="G36"/>
    </row>
    <row r="37" spans="2:7" x14ac:dyDescent="0.2">
      <c r="B37" s="244" t="s">
        <v>191</v>
      </c>
      <c r="C37" s="245" t="s">
        <v>192</v>
      </c>
      <c r="D37" s="238" t="s">
        <v>193</v>
      </c>
      <c r="E37" s="238" t="s">
        <v>194</v>
      </c>
      <c r="F37" s="238" t="s">
        <v>195</v>
      </c>
      <c r="G37"/>
    </row>
    <row r="38" spans="2:7" x14ac:dyDescent="0.2">
      <c r="B38" s="240">
        <v>1</v>
      </c>
      <c r="C38" s="241">
        <v>1001190000</v>
      </c>
      <c r="D38" s="74" t="s">
        <v>219</v>
      </c>
      <c r="E38" s="307" t="s">
        <v>32</v>
      </c>
      <c r="F38" s="74">
        <v>71557.658085000003</v>
      </c>
      <c r="G38"/>
    </row>
    <row r="39" spans="2:7" x14ac:dyDescent="0.2">
      <c r="B39" s="240"/>
      <c r="C39" s="74"/>
      <c r="D39" s="74"/>
      <c r="E39" s="307" t="s">
        <v>449</v>
      </c>
      <c r="F39" s="74">
        <v>59040.259016999997</v>
      </c>
      <c r="G39"/>
    </row>
    <row r="40" spans="2:7" x14ac:dyDescent="0.2">
      <c r="B40" s="240"/>
      <c r="C40" s="74"/>
      <c r="D40" s="74"/>
      <c r="E40" s="307" t="s">
        <v>450</v>
      </c>
      <c r="F40" s="74">
        <v>30626.932009</v>
      </c>
      <c r="G40"/>
    </row>
    <row r="41" spans="2:7" x14ac:dyDescent="0.2">
      <c r="B41" s="240"/>
      <c r="C41" s="74"/>
      <c r="D41" s="74"/>
      <c r="E41" s="307" t="s">
        <v>33</v>
      </c>
      <c r="F41" s="74">
        <v>30215.306848</v>
      </c>
      <c r="G41" s="89"/>
    </row>
    <row r="42" spans="2:7" x14ac:dyDescent="0.2">
      <c r="B42" s="240"/>
      <c r="C42" s="74"/>
      <c r="D42" s="74"/>
      <c r="E42" s="307" t="s">
        <v>451</v>
      </c>
      <c r="F42" s="74">
        <v>27050.440621000002</v>
      </c>
      <c r="G42" s="247"/>
    </row>
    <row r="43" spans="2:7" x14ac:dyDescent="0.2">
      <c r="B43" s="240"/>
      <c r="C43" s="241"/>
      <c r="D43" s="74"/>
      <c r="E43" s="74"/>
      <c r="F43" s="246"/>
      <c r="G43" s="247"/>
    </row>
    <row r="44" spans="2:7" x14ac:dyDescent="0.2">
      <c r="B44" s="240">
        <v>2</v>
      </c>
      <c r="C44" s="241">
        <v>1511100000</v>
      </c>
      <c r="D44" s="74" t="s">
        <v>222</v>
      </c>
      <c r="E44" s="307" t="s">
        <v>431</v>
      </c>
      <c r="F44" s="74">
        <v>13498.493278</v>
      </c>
    </row>
    <row r="45" spans="2:7" x14ac:dyDescent="0.2">
      <c r="B45" s="240"/>
      <c r="C45" s="241"/>
      <c r="D45" s="74"/>
      <c r="E45" s="307" t="s">
        <v>37</v>
      </c>
      <c r="F45" s="74">
        <v>21.203085000000002</v>
      </c>
      <c r="G45"/>
    </row>
    <row r="46" spans="2:7" x14ac:dyDescent="0.2">
      <c r="B46" s="240"/>
      <c r="C46" s="241"/>
      <c r="D46" s="74"/>
      <c r="E46" s="74"/>
      <c r="F46" s="246"/>
      <c r="G46"/>
    </row>
    <row r="47" spans="2:7" x14ac:dyDescent="0.2">
      <c r="B47" s="240">
        <v>3</v>
      </c>
      <c r="C47" s="316" t="s">
        <v>245</v>
      </c>
      <c r="D47" s="74" t="s">
        <v>244</v>
      </c>
      <c r="E47" s="307" t="s">
        <v>453</v>
      </c>
      <c r="F47" s="74">
        <v>6227.3130190000002</v>
      </c>
      <c r="G47"/>
    </row>
    <row r="48" spans="2:7" x14ac:dyDescent="0.2">
      <c r="B48" s="240"/>
      <c r="C48" s="241"/>
      <c r="D48" s="74"/>
      <c r="E48" s="307" t="s">
        <v>31</v>
      </c>
      <c r="F48" s="74">
        <v>5341.7348979999997</v>
      </c>
    </row>
    <row r="49" spans="2:7" x14ac:dyDescent="0.2">
      <c r="B49" s="240"/>
      <c r="C49" s="241"/>
      <c r="D49" s="74"/>
      <c r="E49" s="307" t="s">
        <v>231</v>
      </c>
      <c r="F49" s="74">
        <v>1478.7115590000001</v>
      </c>
    </row>
    <row r="50" spans="2:7" x14ac:dyDescent="0.2">
      <c r="B50" s="240"/>
      <c r="C50" s="241"/>
      <c r="D50" s="74"/>
      <c r="E50" s="307"/>
      <c r="F50" s="74"/>
      <c r="G50" s="44"/>
    </row>
    <row r="51" spans="2:7" x14ac:dyDescent="0.2">
      <c r="B51" s="240"/>
      <c r="C51" s="241"/>
      <c r="D51" s="74"/>
      <c r="E51" s="74"/>
      <c r="F51" s="74"/>
      <c r="G51" s="44"/>
    </row>
    <row r="52" spans="2:7" x14ac:dyDescent="0.2">
      <c r="B52" s="240">
        <v>4</v>
      </c>
      <c r="C52" s="42" t="s">
        <v>455</v>
      </c>
      <c r="D52" s="42" t="s">
        <v>456</v>
      </c>
      <c r="E52" t="s">
        <v>31</v>
      </c>
      <c r="F52" s="307">
        <v>5573.08068</v>
      </c>
      <c r="G52" s="44"/>
    </row>
    <row r="53" spans="2:7" x14ac:dyDescent="0.2">
      <c r="B53" s="240"/>
      <c r="C53" s="42"/>
      <c r="D53" s="42"/>
      <c r="E53" t="s">
        <v>453</v>
      </c>
      <c r="F53" s="307">
        <v>2756.443718</v>
      </c>
    </row>
    <row r="54" spans="2:7" x14ac:dyDescent="0.2">
      <c r="B54" s="240"/>
      <c r="C54" s="42"/>
      <c r="D54" s="42"/>
      <c r="E54" t="s">
        <v>454</v>
      </c>
      <c r="F54" s="307">
        <v>1369.9544060000001</v>
      </c>
      <c r="G54" s="44"/>
    </row>
    <row r="55" spans="2:7" x14ac:dyDescent="0.2">
      <c r="B55" s="240"/>
      <c r="C55" s="241"/>
      <c r="D55" s="74"/>
      <c r="E55" s="307"/>
      <c r="F55" s="74"/>
    </row>
    <row r="56" spans="2:7" x14ac:dyDescent="0.2">
      <c r="B56" s="240"/>
      <c r="C56" s="242"/>
      <c r="D56" s="74"/>
      <c r="E56" s="307"/>
      <c r="F56" s="74"/>
    </row>
    <row r="57" spans="2:7" x14ac:dyDescent="0.2">
      <c r="B57" s="240"/>
      <c r="C57" s="242"/>
      <c r="D57" s="74"/>
      <c r="E57" s="74"/>
      <c r="F57" s="246"/>
    </row>
    <row r="58" spans="2:7" x14ac:dyDescent="0.2">
      <c r="B58" s="240">
        <v>5</v>
      </c>
      <c r="C58" s="241">
        <v>1511901000</v>
      </c>
      <c r="D58" s="307" t="s">
        <v>452</v>
      </c>
      <c r="E58" s="307" t="s">
        <v>394</v>
      </c>
      <c r="F58" s="74">
        <v>7723.7838890000003</v>
      </c>
    </row>
    <row r="59" spans="2:7" x14ac:dyDescent="0.2">
      <c r="B59" s="249"/>
      <c r="C59" s="241"/>
      <c r="D59" s="74"/>
      <c r="E59" s="307" t="s">
        <v>27</v>
      </c>
      <c r="F59" s="74">
        <v>169.01229799999999</v>
      </c>
    </row>
    <row r="60" spans="2:7" x14ac:dyDescent="0.2">
      <c r="B60" s="249"/>
      <c r="C60" s="241"/>
      <c r="D60" s="74"/>
      <c r="E60" s="307" t="s">
        <v>31</v>
      </c>
      <c r="F60" s="74">
        <v>150.15207599999999</v>
      </c>
    </row>
    <row r="61" spans="2:7" x14ac:dyDescent="0.2">
      <c r="B61" s="249"/>
      <c r="C61" s="250"/>
      <c r="D61" s="251"/>
      <c r="E61" s="250"/>
      <c r="F61" s="252"/>
    </row>
    <row r="62" spans="2:7" x14ac:dyDescent="0.2">
      <c r="B62" s="249"/>
      <c r="C62" s="250"/>
      <c r="D62" s="251"/>
      <c r="E62" s="250"/>
      <c r="F62" s="252"/>
    </row>
  </sheetData>
  <mergeCells count="3">
    <mergeCell ref="B1:F1"/>
    <mergeCell ref="B3:F3"/>
    <mergeCell ref="B35:F3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8"/>
  <sheetViews>
    <sheetView topLeftCell="A22" workbookViewId="0">
      <selection activeCell="F39" sqref="F39"/>
    </sheetView>
  </sheetViews>
  <sheetFormatPr defaultRowHeight="15" x14ac:dyDescent="0.2"/>
  <cols>
    <col min="1" max="1" width="9.14453125" style="39"/>
    <col min="2" max="2" width="9.4140625" style="39" bestFit="1" customWidth="1"/>
    <col min="3" max="3" width="11.02734375" style="39" bestFit="1" customWidth="1"/>
    <col min="4" max="4" width="65.51171875" style="39" customWidth="1"/>
    <col min="5" max="5" width="16.94921875" style="39" customWidth="1"/>
    <col min="6" max="6" width="15.46875" style="47" bestFit="1" customWidth="1"/>
    <col min="7" max="8" width="15.46875" style="39" bestFit="1" customWidth="1"/>
  </cols>
  <sheetData>
    <row r="1" spans="2:9" x14ac:dyDescent="0.2">
      <c r="B1" s="670" t="s">
        <v>196</v>
      </c>
      <c r="C1" s="670"/>
      <c r="D1" s="670"/>
      <c r="E1" s="670"/>
      <c r="F1" s="670"/>
    </row>
    <row r="2" spans="2:9" x14ac:dyDescent="0.2">
      <c r="B2" s="197"/>
      <c r="C2" s="197"/>
      <c r="D2" s="197"/>
      <c r="E2" s="197"/>
      <c r="F2" s="198"/>
    </row>
    <row r="3" spans="2:9" x14ac:dyDescent="0.2">
      <c r="B3" s="197"/>
      <c r="C3" s="703" t="s">
        <v>335</v>
      </c>
      <c r="D3" s="704"/>
      <c r="E3" s="705"/>
      <c r="F3" s="198"/>
    </row>
    <row r="4" spans="2:9" x14ac:dyDescent="0.2">
      <c r="B4" s="251"/>
      <c r="C4" s="251"/>
      <c r="D4" s="251"/>
      <c r="E4" s="251"/>
      <c r="F4" s="254"/>
    </row>
    <row r="5" spans="2:9" x14ac:dyDescent="0.2">
      <c r="B5" s="88" t="s">
        <v>191</v>
      </c>
      <c r="C5" s="88" t="s">
        <v>192</v>
      </c>
      <c r="D5" s="88" t="s">
        <v>282</v>
      </c>
      <c r="E5" s="88" t="s">
        <v>194</v>
      </c>
      <c r="F5" s="255" t="s">
        <v>195</v>
      </c>
    </row>
    <row r="6" spans="2:9" x14ac:dyDescent="0.2">
      <c r="B6" s="251">
        <v>1</v>
      </c>
      <c r="C6" s="256">
        <v>2523290000</v>
      </c>
      <c r="D6" s="335" t="s">
        <v>283</v>
      </c>
      <c r="E6" s="42" t="s">
        <v>429</v>
      </c>
      <c r="F6" s="248">
        <v>4206.2031508700002</v>
      </c>
      <c r="H6"/>
    </row>
    <row r="7" spans="2:9" x14ac:dyDescent="0.2">
      <c r="B7" s="251"/>
      <c r="C7" s="42"/>
      <c r="D7" s="42"/>
      <c r="E7" s="42" t="s">
        <v>430</v>
      </c>
      <c r="F7" s="248">
        <v>2705.8646971999997</v>
      </c>
    </row>
    <row r="8" spans="2:9" x14ac:dyDescent="0.2">
      <c r="B8" s="251"/>
      <c r="C8" s="42"/>
      <c r="D8" s="42"/>
      <c r="E8" s="251"/>
      <c r="F8" s="248"/>
    </row>
    <row r="9" spans="2:9" x14ac:dyDescent="0.2">
      <c r="B9" s="251"/>
      <c r="C9" s="42"/>
      <c r="D9" s="42"/>
      <c r="E9" s="251"/>
      <c r="F9" s="248"/>
    </row>
    <row r="10" spans="2:9" x14ac:dyDescent="0.2">
      <c r="B10" s="251">
        <v>2</v>
      </c>
      <c r="C10" s="42">
        <v>2607000000</v>
      </c>
      <c r="D10" s="42" t="s">
        <v>428</v>
      </c>
      <c r="E10" s="251" t="s">
        <v>37</v>
      </c>
      <c r="F10" s="74">
        <v>5155.2239802399999</v>
      </c>
    </row>
    <row r="11" spans="2:9" x14ac:dyDescent="0.2">
      <c r="B11" s="251"/>
      <c r="C11" s="256"/>
      <c r="D11" s="251"/>
      <c r="E11" s="251" t="s">
        <v>431</v>
      </c>
      <c r="F11" s="74">
        <v>42.20335</v>
      </c>
    </row>
    <row r="12" spans="2:9" x14ac:dyDescent="0.2">
      <c r="B12" s="251"/>
      <c r="C12" s="256"/>
      <c r="D12" s="251"/>
      <c r="E12" s="251"/>
      <c r="F12" s="74"/>
      <c r="I12" s="299"/>
    </row>
    <row r="13" spans="2:9" x14ac:dyDescent="0.2">
      <c r="B13" s="251">
        <v>3</v>
      </c>
      <c r="C13" s="42">
        <v>2608000000</v>
      </c>
      <c r="D13" s="42" t="s">
        <v>284</v>
      </c>
      <c r="E13" s="251" t="s">
        <v>37</v>
      </c>
      <c r="F13" s="74">
        <v>2365.38289188</v>
      </c>
    </row>
    <row r="14" spans="2:9" x14ac:dyDescent="0.2">
      <c r="B14" s="251"/>
      <c r="C14" s="256"/>
      <c r="D14" s="251"/>
      <c r="E14" s="251"/>
      <c r="F14" s="74"/>
    </row>
    <row r="15" spans="2:9" x14ac:dyDescent="0.2">
      <c r="B15" s="251">
        <v>4</v>
      </c>
      <c r="C15" s="42">
        <v>2609000000</v>
      </c>
      <c r="D15" s="42" t="s">
        <v>432</v>
      </c>
      <c r="E15" s="257" t="s">
        <v>431</v>
      </c>
      <c r="F15" s="248">
        <v>951.01646500000004</v>
      </c>
    </row>
    <row r="16" spans="2:9" x14ac:dyDescent="0.2">
      <c r="B16" s="251"/>
      <c r="C16" s="256"/>
      <c r="D16" s="251"/>
      <c r="E16" s="251" t="s">
        <v>37</v>
      </c>
      <c r="F16" s="74">
        <v>58.40614248</v>
      </c>
    </row>
    <row r="17" spans="2:8" x14ac:dyDescent="0.2">
      <c r="B17" s="251"/>
      <c r="C17" s="256"/>
      <c r="D17" s="251"/>
      <c r="E17" s="251"/>
      <c r="F17" s="74"/>
    </row>
    <row r="18" spans="2:8" x14ac:dyDescent="0.2">
      <c r="B18" s="251">
        <v>5</v>
      </c>
      <c r="C18" s="256">
        <v>2615900000</v>
      </c>
      <c r="D18" s="42" t="s">
        <v>285</v>
      </c>
      <c r="E18" s="251" t="s">
        <v>37</v>
      </c>
      <c r="F18" s="74">
        <v>923.79962753999996</v>
      </c>
    </row>
    <row r="19" spans="2:8" x14ac:dyDescent="0.2">
      <c r="B19" s="251"/>
      <c r="C19" s="256"/>
      <c r="D19" s="251"/>
      <c r="E19" s="251" t="s">
        <v>433</v>
      </c>
      <c r="F19" s="74">
        <v>24.66981384</v>
      </c>
    </row>
    <row r="20" spans="2:8" x14ac:dyDescent="0.2">
      <c r="B20" s="251"/>
      <c r="C20" s="256"/>
      <c r="D20" s="251"/>
      <c r="E20" s="251"/>
      <c r="F20" s="74"/>
    </row>
    <row r="21" spans="2:8" x14ac:dyDescent="0.2">
      <c r="B21" s="251"/>
      <c r="C21" s="256"/>
      <c r="D21" s="251"/>
      <c r="E21" s="251"/>
      <c r="F21" s="74"/>
    </row>
    <row r="22" spans="2:8" x14ac:dyDescent="0.2">
      <c r="B22" s="251"/>
      <c r="C22" s="703" t="s">
        <v>336</v>
      </c>
      <c r="D22" s="704"/>
      <c r="E22" s="705"/>
      <c r="F22" s="74"/>
    </row>
    <row r="23" spans="2:8" x14ac:dyDescent="0.2">
      <c r="B23" s="88" t="s">
        <v>191</v>
      </c>
      <c r="C23" s="259" t="s">
        <v>192</v>
      </c>
      <c r="D23" s="88" t="s">
        <v>193</v>
      </c>
      <c r="E23" s="88" t="s">
        <v>194</v>
      </c>
      <c r="F23" s="74" t="s">
        <v>195</v>
      </c>
    </row>
    <row r="24" spans="2:8" x14ac:dyDescent="0.2">
      <c r="B24" s="260">
        <v>1</v>
      </c>
      <c r="C24" s="258">
        <v>2520200000</v>
      </c>
      <c r="D24" s="257" t="s">
        <v>246</v>
      </c>
      <c r="E24" s="257" t="s">
        <v>434</v>
      </c>
      <c r="F24" s="248">
        <v>6869.6654500000004</v>
      </c>
    </row>
    <row r="25" spans="2:8" x14ac:dyDescent="0.2">
      <c r="B25" s="260"/>
      <c r="C25" s="260"/>
      <c r="D25" s="260"/>
      <c r="E25" s="257" t="s">
        <v>37</v>
      </c>
      <c r="F25" s="248">
        <v>1874.9448170000001</v>
      </c>
    </row>
    <row r="26" spans="2:8" x14ac:dyDescent="0.2">
      <c r="B26" s="260"/>
      <c r="C26" s="260"/>
      <c r="D26" s="260"/>
      <c r="E26" s="257" t="s">
        <v>435</v>
      </c>
      <c r="F26" s="248">
        <v>1494.160433</v>
      </c>
    </row>
    <row r="27" spans="2:8" x14ac:dyDescent="0.2">
      <c r="B27" s="260"/>
      <c r="C27" s="260"/>
      <c r="D27" s="260"/>
      <c r="E27" t="s">
        <v>436</v>
      </c>
      <c r="F27" s="248">
        <v>1438.3843810000001</v>
      </c>
    </row>
    <row r="28" spans="2:8" x14ac:dyDescent="0.2">
      <c r="B28" s="260"/>
      <c r="C28" s="260"/>
      <c r="D28" s="260"/>
      <c r="E28" s="257" t="s">
        <v>28</v>
      </c>
      <c r="F28" s="248">
        <v>195.66455400000001</v>
      </c>
      <c r="H28" s="47"/>
    </row>
    <row r="29" spans="2:8" x14ac:dyDescent="0.2">
      <c r="B29" s="260"/>
      <c r="C29" s="256"/>
      <c r="D29" s="251"/>
      <c r="E29" s="254"/>
      <c r="F29" s="74"/>
    </row>
    <row r="30" spans="2:8" x14ac:dyDescent="0.2">
      <c r="B30" s="260">
        <v>2</v>
      </c>
      <c r="C30" s="258" t="s">
        <v>438</v>
      </c>
      <c r="D30" t="s">
        <v>437</v>
      </c>
      <c r="E30" s="257" t="s">
        <v>439</v>
      </c>
      <c r="F30" s="248">
        <v>5874.8169360000002</v>
      </c>
      <c r="G30"/>
      <c r="H30" s="47"/>
    </row>
    <row r="31" spans="2:8" x14ac:dyDescent="0.2">
      <c r="B31" s="260"/>
      <c r="C31" s="258"/>
      <c r="D31" s="257"/>
      <c r="E31" s="257" t="s">
        <v>440</v>
      </c>
      <c r="F31" s="248">
        <v>1143.4845680000001</v>
      </c>
      <c r="G31"/>
      <c r="H31" s="47"/>
    </row>
    <row r="32" spans="2:8" x14ac:dyDescent="0.2">
      <c r="B32" s="260"/>
      <c r="C32" s="258"/>
      <c r="D32" s="257"/>
      <c r="E32" s="257" t="s">
        <v>40</v>
      </c>
      <c r="F32" s="248">
        <v>957.04298200000005</v>
      </c>
      <c r="G32"/>
    </row>
    <row r="33" spans="2:8" x14ac:dyDescent="0.2">
      <c r="B33" s="260"/>
      <c r="C33" s="256"/>
      <c r="D33" s="251"/>
      <c r="E33" s="251"/>
      <c r="F33" s="74"/>
    </row>
    <row r="34" spans="2:8" x14ac:dyDescent="0.2">
      <c r="B34" s="260">
        <v>3</v>
      </c>
      <c r="C34" s="258" t="s">
        <v>442</v>
      </c>
      <c r="D34" t="s">
        <v>441</v>
      </c>
      <c r="E34" s="251" t="s">
        <v>28</v>
      </c>
      <c r="F34" s="74">
        <v>5717.9105509999999</v>
      </c>
    </row>
    <row r="35" spans="2:8" x14ac:dyDescent="0.2">
      <c r="B35" s="260"/>
      <c r="C35" s="258"/>
      <c r="D35" s="257"/>
      <c r="E35" s="251" t="s">
        <v>434</v>
      </c>
      <c r="F35" s="74">
        <v>1652.7820830000001</v>
      </c>
    </row>
    <row r="36" spans="2:8" x14ac:dyDescent="0.2">
      <c r="B36" s="260"/>
      <c r="C36" s="258"/>
      <c r="D36" s="257"/>
      <c r="E36" s="257" t="s">
        <v>435</v>
      </c>
      <c r="F36" s="248">
        <v>689.54082800000003</v>
      </c>
    </row>
    <row r="37" spans="2:8" x14ac:dyDescent="0.2">
      <c r="B37" s="260"/>
      <c r="C37" s="258"/>
      <c r="D37" s="257"/>
      <c r="E37" s="257" t="s">
        <v>443</v>
      </c>
      <c r="F37" s="248">
        <v>26.451506999999999</v>
      </c>
    </row>
    <row r="38" spans="2:8" x14ac:dyDescent="0.2">
      <c r="B38" s="260"/>
      <c r="C38" s="258"/>
      <c r="D38" s="257"/>
      <c r="E38" s="257" t="s">
        <v>401</v>
      </c>
      <c r="F38" s="248">
        <v>4.3975070000000001</v>
      </c>
    </row>
    <row r="39" spans="2:8" x14ac:dyDescent="0.2">
      <c r="B39" s="260"/>
      <c r="C39" s="256"/>
      <c r="D39" s="251"/>
      <c r="E39" s="251"/>
      <c r="F39" s="74"/>
    </row>
    <row r="40" spans="2:8" x14ac:dyDescent="0.2">
      <c r="B40" s="260">
        <v>4</v>
      </c>
      <c r="C40" s="258" t="s">
        <v>445</v>
      </c>
      <c r="D40" t="s">
        <v>444</v>
      </c>
      <c r="E40" s="257" t="s">
        <v>40</v>
      </c>
      <c r="F40" s="248">
        <v>4284.8445000000002</v>
      </c>
      <c r="G40"/>
    </row>
    <row r="41" spans="2:8" x14ac:dyDescent="0.2">
      <c r="B41" s="260"/>
      <c r="C41" s="256"/>
      <c r="D41" s="251"/>
      <c r="E41" s="254" t="s">
        <v>401</v>
      </c>
      <c r="F41" s="74">
        <v>41.064619</v>
      </c>
      <c r="G41"/>
    </row>
    <row r="42" spans="2:8" x14ac:dyDescent="0.2">
      <c r="B42" s="260"/>
      <c r="C42" s="258"/>
      <c r="D42" s="257"/>
      <c r="E42" s="257" t="s">
        <v>37</v>
      </c>
      <c r="F42" s="248">
        <v>16.935912999999999</v>
      </c>
      <c r="G42"/>
      <c r="H42" s="47"/>
    </row>
    <row r="43" spans="2:8" x14ac:dyDescent="0.2">
      <c r="B43" s="260"/>
      <c r="C43" s="258"/>
      <c r="D43" s="257"/>
      <c r="E43" s="257"/>
      <c r="F43" s="248"/>
      <c r="G43"/>
      <c r="H43" s="47"/>
    </row>
    <row r="44" spans="2:8" x14ac:dyDescent="0.2">
      <c r="B44" s="260">
        <v>5</v>
      </c>
      <c r="C44" s="258" t="s">
        <v>447</v>
      </c>
      <c r="D44" t="s">
        <v>446</v>
      </c>
      <c r="E44" t="s">
        <v>448</v>
      </c>
      <c r="F44" s="248">
        <v>2049.8151250000001</v>
      </c>
      <c r="G44" s="47"/>
      <c r="H44" s="47"/>
    </row>
    <row r="45" spans="2:8" x14ac:dyDescent="0.2">
      <c r="B45" s="260"/>
      <c r="C45" s="256"/>
      <c r="D45" s="251"/>
      <c r="E45" s="251"/>
      <c r="F45" s="74"/>
      <c r="G45" s="47"/>
      <c r="H45" s="47"/>
    </row>
    <row r="46" spans="2:8" x14ac:dyDescent="0.2">
      <c r="B46" s="260"/>
      <c r="C46" s="256"/>
      <c r="D46" s="251"/>
      <c r="E46" s="251"/>
      <c r="F46" s="74"/>
    </row>
    <row r="47" spans="2:8" x14ac:dyDescent="0.2">
      <c r="B47" s="42"/>
      <c r="C47" s="42"/>
      <c r="D47" s="42"/>
      <c r="E47" s="42"/>
      <c r="F47" s="45"/>
    </row>
    <row r="48" spans="2:8" x14ac:dyDescent="0.2">
      <c r="B48" s="42"/>
      <c r="C48" s="42"/>
      <c r="D48" s="42"/>
      <c r="E48" s="42"/>
      <c r="F48" s="45"/>
    </row>
  </sheetData>
  <mergeCells count="3">
    <mergeCell ref="B1:F1"/>
    <mergeCell ref="C3:E3"/>
    <mergeCell ref="C22:E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54"/>
  <sheetViews>
    <sheetView workbookViewId="0">
      <selection activeCell="F20" sqref="F20"/>
    </sheetView>
  </sheetViews>
  <sheetFormatPr defaultRowHeight="15" x14ac:dyDescent="0.2"/>
  <cols>
    <col min="1" max="1" width="9.14453125" style="39"/>
    <col min="2" max="2" width="9.4140625" style="39" bestFit="1" customWidth="1"/>
    <col min="3" max="3" width="11.02734375" style="39" bestFit="1" customWidth="1"/>
    <col min="4" max="4" width="70.48828125" style="39" customWidth="1"/>
    <col min="5" max="5" width="20.4453125" style="39" bestFit="1" customWidth="1"/>
    <col min="6" max="6" width="11.97265625" style="47" bestFit="1" customWidth="1"/>
  </cols>
  <sheetData>
    <row r="2" spans="2:6" x14ac:dyDescent="0.2">
      <c r="B2" s="706" t="s">
        <v>197</v>
      </c>
      <c r="C2" s="706"/>
      <c r="D2" s="706"/>
      <c r="E2" s="706"/>
      <c r="F2" s="706"/>
    </row>
    <row r="3" spans="2:6" x14ac:dyDescent="0.2">
      <c r="B3" s="251"/>
      <c r="C3" s="251"/>
      <c r="D3" s="251"/>
      <c r="E3" s="251"/>
      <c r="F3" s="254"/>
    </row>
    <row r="4" spans="2:6" x14ac:dyDescent="0.2">
      <c r="B4" s="251"/>
      <c r="C4" s="703" t="s">
        <v>337</v>
      </c>
      <c r="D4" s="704"/>
      <c r="E4" s="705"/>
      <c r="F4" s="254"/>
    </row>
    <row r="5" spans="2:6" x14ac:dyDescent="0.2">
      <c r="B5" s="251"/>
      <c r="C5" s="251"/>
      <c r="D5" s="251"/>
      <c r="E5" s="251"/>
      <c r="F5" s="254"/>
    </row>
    <row r="6" spans="2:6" x14ac:dyDescent="0.2">
      <c r="B6" s="88" t="s">
        <v>191</v>
      </c>
      <c r="C6" s="88" t="s">
        <v>192</v>
      </c>
      <c r="D6" s="347" t="s">
        <v>282</v>
      </c>
      <c r="E6" s="88" t="s">
        <v>194</v>
      </c>
      <c r="F6" s="255" t="s">
        <v>195</v>
      </c>
    </row>
    <row r="7" spans="2:6" x14ac:dyDescent="0.2">
      <c r="B7" s="250">
        <v>1</v>
      </c>
      <c r="C7" s="42">
        <v>8905200000</v>
      </c>
      <c r="D7" s="42" t="s">
        <v>251</v>
      </c>
      <c r="E7" s="557" t="s">
        <v>439</v>
      </c>
      <c r="F7" s="45">
        <v>89929.4</v>
      </c>
    </row>
    <row r="8" spans="2:6" x14ac:dyDescent="0.2">
      <c r="B8" s="250"/>
      <c r="C8" s="42"/>
      <c r="D8" s="42"/>
      <c r="E8" s="557"/>
      <c r="F8" s="45"/>
    </row>
    <row r="9" spans="2:6" x14ac:dyDescent="0.2">
      <c r="B9" s="250"/>
      <c r="C9" s="42"/>
      <c r="D9" s="42"/>
      <c r="E9" s="557"/>
      <c r="F9" s="45"/>
    </row>
    <row r="10" spans="2:6" x14ac:dyDescent="0.2">
      <c r="B10" s="250">
        <v>2</v>
      </c>
      <c r="C10" s="42">
        <v>7601200000</v>
      </c>
      <c r="D10" s="42" t="s">
        <v>253</v>
      </c>
      <c r="E10" s="557" t="s">
        <v>492</v>
      </c>
      <c r="F10" s="45">
        <v>9714.1070151599997</v>
      </c>
    </row>
    <row r="11" spans="2:6" x14ac:dyDescent="0.2">
      <c r="B11" s="250"/>
      <c r="C11" s="42"/>
      <c r="D11" s="42"/>
      <c r="E11" s="557" t="s">
        <v>493</v>
      </c>
      <c r="F11" s="45">
        <v>7442.8365315500005</v>
      </c>
    </row>
    <row r="12" spans="2:6" x14ac:dyDescent="0.2">
      <c r="B12" s="250"/>
      <c r="C12" s="42"/>
      <c r="D12" s="42"/>
      <c r="E12" s="557" t="s">
        <v>494</v>
      </c>
      <c r="F12" s="45">
        <v>2199.0440535600001</v>
      </c>
    </row>
    <row r="13" spans="2:6" x14ac:dyDescent="0.2">
      <c r="B13" s="250"/>
      <c r="C13" s="42"/>
      <c r="D13" s="42"/>
      <c r="E13" s="557" t="s">
        <v>232</v>
      </c>
      <c r="F13" s="45">
        <v>1782.9215464400002</v>
      </c>
    </row>
    <row r="14" spans="2:6" x14ac:dyDescent="0.2">
      <c r="B14" s="250"/>
      <c r="C14" s="42"/>
      <c r="D14" s="42"/>
      <c r="E14" s="557" t="s">
        <v>495</v>
      </c>
      <c r="F14" s="45">
        <v>1132.9365249699999</v>
      </c>
    </row>
    <row r="15" spans="2:6" x14ac:dyDescent="0.2">
      <c r="B15" s="250"/>
      <c r="C15" s="42"/>
      <c r="D15" s="42"/>
      <c r="E15" s="557"/>
      <c r="F15" s="45"/>
    </row>
    <row r="16" spans="2:6" x14ac:dyDescent="0.2">
      <c r="B16" s="250">
        <v>3</v>
      </c>
      <c r="C16">
        <v>8908000000</v>
      </c>
      <c r="D16" s="42" t="s">
        <v>404</v>
      </c>
      <c r="E16" s="558" t="s">
        <v>405</v>
      </c>
      <c r="F16" s="317">
        <v>14246.002393000001</v>
      </c>
    </row>
    <row r="17" spans="1:6" x14ac:dyDescent="0.2">
      <c r="B17" s="250"/>
      <c r="C17" s="42"/>
      <c r="D17" s="42"/>
      <c r="E17" s="558" t="s">
        <v>408</v>
      </c>
      <c r="F17" s="317">
        <v>1682.0885499999999</v>
      </c>
    </row>
    <row r="18" spans="1:6" x14ac:dyDescent="0.2">
      <c r="B18" s="250"/>
      <c r="C18" s="42"/>
      <c r="D18" s="42"/>
      <c r="E18" s="558"/>
    </row>
    <row r="19" spans="1:6" x14ac:dyDescent="0.2">
      <c r="B19" s="250">
        <v>4</v>
      </c>
      <c r="C19" s="42">
        <v>2402200000</v>
      </c>
      <c r="D19" s="42" t="s">
        <v>254</v>
      </c>
      <c r="E19" s="564" t="s">
        <v>429</v>
      </c>
      <c r="F19" s="317">
        <v>3567.5910945999999</v>
      </c>
    </row>
    <row r="20" spans="1:6" x14ac:dyDescent="0.2">
      <c r="B20" s="250"/>
      <c r="C20" s="42"/>
      <c r="D20" s="42"/>
      <c r="E20" s="564" t="s">
        <v>405</v>
      </c>
      <c r="F20" s="317">
        <v>1944.4267097500001</v>
      </c>
    </row>
    <row r="21" spans="1:6" x14ac:dyDescent="0.2">
      <c r="B21" s="250"/>
      <c r="C21" s="42"/>
      <c r="D21" s="42"/>
      <c r="E21" s="565" t="s">
        <v>408</v>
      </c>
      <c r="F21" s="45">
        <v>1537.15700793</v>
      </c>
    </row>
    <row r="22" spans="1:6" x14ac:dyDescent="0.2">
      <c r="B22" s="250"/>
      <c r="C22" s="42"/>
      <c r="D22" s="42"/>
      <c r="E22" s="565" t="s">
        <v>496</v>
      </c>
      <c r="F22" s="45">
        <v>933.2536374</v>
      </c>
    </row>
    <row r="23" spans="1:6" x14ac:dyDescent="0.2">
      <c r="B23" s="250"/>
      <c r="C23" s="42"/>
      <c r="D23" s="42"/>
      <c r="E23" s="565" t="s">
        <v>497</v>
      </c>
      <c r="F23" s="45">
        <v>869.38818739999999</v>
      </c>
    </row>
    <row r="24" spans="1:6" x14ac:dyDescent="0.2">
      <c r="B24" s="250"/>
      <c r="C24" s="42"/>
      <c r="D24" s="42"/>
      <c r="E24" s="557"/>
      <c r="F24" s="45"/>
    </row>
    <row r="25" spans="1:6" x14ac:dyDescent="0.2">
      <c r="B25" s="250">
        <v>5</v>
      </c>
      <c r="C25" s="42">
        <v>7403290000</v>
      </c>
      <c r="D25" s="42" t="s">
        <v>499</v>
      </c>
      <c r="E25" s="560" t="s">
        <v>498</v>
      </c>
      <c r="F25" s="378">
        <v>6777.0203785000003</v>
      </c>
    </row>
    <row r="26" spans="1:6" x14ac:dyDescent="0.2">
      <c r="B26" s="250"/>
      <c r="C26" s="42"/>
      <c r="D26" s="42"/>
      <c r="E26" s="557" t="s">
        <v>493</v>
      </c>
      <c r="F26" s="45">
        <v>1781.63511019</v>
      </c>
    </row>
    <row r="27" spans="1:6" x14ac:dyDescent="0.2">
      <c r="A27" s="89"/>
      <c r="B27" s="98"/>
      <c r="C27" s="98"/>
      <c r="D27" s="264"/>
      <c r="E27" s="98" t="s">
        <v>492</v>
      </c>
      <c r="F27" s="254">
        <v>1773.2950899699999</v>
      </c>
    </row>
    <row r="28" spans="1:6" x14ac:dyDescent="0.2">
      <c r="B28" s="251"/>
      <c r="C28" s="703" t="s">
        <v>338</v>
      </c>
      <c r="D28" s="704"/>
      <c r="E28" s="704"/>
      <c r="F28" s="254"/>
    </row>
    <row r="29" spans="1:6" x14ac:dyDescent="0.2">
      <c r="B29" s="88" t="s">
        <v>191</v>
      </c>
      <c r="C29" s="88" t="s">
        <v>192</v>
      </c>
      <c r="D29" s="224" t="s">
        <v>193</v>
      </c>
      <c r="E29" s="561" t="s">
        <v>194</v>
      </c>
      <c r="F29" s="255" t="s">
        <v>195</v>
      </c>
    </row>
    <row r="30" spans="1:6" x14ac:dyDescent="0.2">
      <c r="B30" s="250">
        <v>1</v>
      </c>
      <c r="C30" s="257">
        <v>8481400000</v>
      </c>
      <c r="D30" s="335" t="s">
        <v>359</v>
      </c>
      <c r="E30" s="265" t="s">
        <v>500</v>
      </c>
      <c r="F30" s="261">
        <v>70199.111321999997</v>
      </c>
    </row>
    <row r="31" spans="1:6" x14ac:dyDescent="0.2">
      <c r="B31" s="250"/>
      <c r="C31" s="263"/>
      <c r="D31" s="257"/>
      <c r="E31" s="562" t="s">
        <v>493</v>
      </c>
      <c r="F31" s="262">
        <v>3298.054682</v>
      </c>
    </row>
    <row r="32" spans="1:6" x14ac:dyDescent="0.2">
      <c r="B32" s="250"/>
      <c r="C32" s="566"/>
      <c r="D32" s="257"/>
      <c r="E32" s="562"/>
      <c r="F32" s="262"/>
    </row>
    <row r="33" spans="2:6" x14ac:dyDescent="0.2">
      <c r="B33" s="250">
        <v>2</v>
      </c>
      <c r="C33">
        <v>8711201000</v>
      </c>
      <c r="D33" s="251" t="s">
        <v>360</v>
      </c>
      <c r="E33" s="563" t="s">
        <v>495</v>
      </c>
      <c r="F33" s="262">
        <v>57168.410123000001</v>
      </c>
    </row>
    <row r="34" spans="2:6" x14ac:dyDescent="0.2">
      <c r="B34" s="250"/>
      <c r="C34" s="263"/>
      <c r="D34" s="257"/>
      <c r="E34" s="562" t="s">
        <v>493</v>
      </c>
      <c r="F34" s="262">
        <v>17340.516043</v>
      </c>
    </row>
    <row r="35" spans="2:6" x14ac:dyDescent="0.2">
      <c r="B35" s="250"/>
      <c r="C35" s="263"/>
      <c r="D35" s="257"/>
      <c r="E35" s="562" t="s">
        <v>232</v>
      </c>
      <c r="F35" s="262">
        <v>84.634643999999994</v>
      </c>
    </row>
    <row r="36" spans="2:6" x14ac:dyDescent="0.2">
      <c r="B36" s="250"/>
      <c r="C36" s="250"/>
      <c r="D36" s="251"/>
      <c r="E36" s="265"/>
      <c r="F36" s="254"/>
    </row>
    <row r="37" spans="2:6" x14ac:dyDescent="0.2">
      <c r="B37" s="250"/>
      <c r="C37" s="250"/>
      <c r="D37" s="251"/>
      <c r="E37" s="265"/>
      <c r="F37" s="254"/>
    </row>
    <row r="38" spans="2:6" x14ac:dyDescent="0.2">
      <c r="B38" s="250"/>
      <c r="E38" s="265"/>
      <c r="F38" s="251"/>
    </row>
    <row r="39" spans="2:6" x14ac:dyDescent="0.2">
      <c r="B39" s="250">
        <v>3</v>
      </c>
      <c r="C39">
        <v>8517620000</v>
      </c>
      <c r="D39" s="251" t="s">
        <v>247</v>
      </c>
      <c r="E39" s="559" t="s">
        <v>493</v>
      </c>
      <c r="F39" s="307">
        <v>58928.997008999999</v>
      </c>
    </row>
    <row r="40" spans="2:6" x14ac:dyDescent="0.2">
      <c r="B40" s="250"/>
      <c r="C40" s="250"/>
      <c r="D40" s="251"/>
      <c r="E40" s="559" t="s">
        <v>501</v>
      </c>
      <c r="F40" s="307">
        <v>8389.6231239999997</v>
      </c>
    </row>
    <row r="41" spans="2:6" x14ac:dyDescent="0.2">
      <c r="B41" s="250"/>
      <c r="E41" s="559" t="s">
        <v>502</v>
      </c>
      <c r="F41" s="307">
        <v>635.31867099999999</v>
      </c>
    </row>
    <row r="42" spans="2:6" x14ac:dyDescent="0.2">
      <c r="B42" s="250"/>
      <c r="C42" s="250"/>
      <c r="D42" s="251"/>
      <c r="E42" s="559" t="s">
        <v>495</v>
      </c>
      <c r="F42" s="307">
        <v>514.28840500000001</v>
      </c>
    </row>
    <row r="43" spans="2:6" x14ac:dyDescent="0.2">
      <c r="B43" s="250"/>
      <c r="E43" s="559" t="s">
        <v>503</v>
      </c>
      <c r="F43" s="317">
        <v>454.51856900000001</v>
      </c>
    </row>
    <row r="44" spans="2:6" x14ac:dyDescent="0.2">
      <c r="B44" s="250"/>
      <c r="C44" s="257"/>
      <c r="D44" s="257"/>
      <c r="E44" s="265"/>
      <c r="F44" s="262"/>
    </row>
    <row r="45" spans="2:6" x14ac:dyDescent="0.2">
      <c r="B45" s="250">
        <v>4</v>
      </c>
      <c r="C45">
        <v>3808939000</v>
      </c>
      <c r="D45" s="251" t="s">
        <v>362</v>
      </c>
      <c r="E45" s="562" t="s">
        <v>493</v>
      </c>
      <c r="F45" s="262">
        <v>67330.467288999993</v>
      </c>
    </row>
    <row r="46" spans="2:6" x14ac:dyDescent="0.2">
      <c r="B46" s="250"/>
      <c r="C46" s="257"/>
      <c r="D46" s="257"/>
      <c r="E46" s="562" t="s">
        <v>495</v>
      </c>
      <c r="F46" s="262">
        <v>941.05382099999997</v>
      </c>
    </row>
    <row r="47" spans="2:6" x14ac:dyDescent="0.2">
      <c r="B47" s="250"/>
      <c r="C47" s="257"/>
      <c r="D47" s="257"/>
      <c r="E47" s="562" t="s">
        <v>410</v>
      </c>
      <c r="F47" s="262">
        <v>176.66342499999999</v>
      </c>
    </row>
    <row r="48" spans="2:6" x14ac:dyDescent="0.2">
      <c r="B48" s="250"/>
      <c r="C48" s="251"/>
      <c r="D48" s="251"/>
      <c r="E48" s="265" t="s">
        <v>500</v>
      </c>
      <c r="F48" s="254">
        <v>131.07021399999999</v>
      </c>
    </row>
    <row r="49" spans="2:6" x14ac:dyDescent="0.2">
      <c r="B49" s="250"/>
      <c r="C49" s="98"/>
      <c r="D49" s="251"/>
      <c r="E49" s="265"/>
      <c r="F49" s="254"/>
    </row>
    <row r="50" spans="2:6" x14ac:dyDescent="0.2">
      <c r="B50" s="250">
        <v>5</v>
      </c>
      <c r="C50">
        <v>3004909000</v>
      </c>
      <c r="D50" s="257" t="s">
        <v>363</v>
      </c>
      <c r="E50" s="251" t="s">
        <v>504</v>
      </c>
      <c r="F50" s="254">
        <v>22319.022360999999</v>
      </c>
    </row>
    <row r="51" spans="2:6" x14ac:dyDescent="0.2">
      <c r="B51" s="250"/>
      <c r="C51" s="251"/>
      <c r="D51" s="251"/>
      <c r="E51" s="251" t="s">
        <v>495</v>
      </c>
      <c r="F51" s="254">
        <v>18769.609113999999</v>
      </c>
    </row>
    <row r="52" spans="2:6" x14ac:dyDescent="0.2">
      <c r="B52" s="250"/>
      <c r="C52" s="251"/>
      <c r="D52" s="251"/>
      <c r="E52" s="251" t="s">
        <v>493</v>
      </c>
      <c r="F52" s="254">
        <v>8629.8123859999996</v>
      </c>
    </row>
    <row r="53" spans="2:6" x14ac:dyDescent="0.2">
      <c r="B53" s="250"/>
      <c r="C53" s="251"/>
      <c r="D53" s="251"/>
      <c r="E53" s="251" t="s">
        <v>500</v>
      </c>
      <c r="F53" s="254">
        <v>2326.8138530000001</v>
      </c>
    </row>
    <row r="54" spans="2:6" x14ac:dyDescent="0.2">
      <c r="B54" s="250"/>
      <c r="C54" s="251"/>
      <c r="D54" s="251"/>
      <c r="E54" s="251"/>
      <c r="F54" s="254"/>
    </row>
  </sheetData>
  <mergeCells count="3">
    <mergeCell ref="B2:F2"/>
    <mergeCell ref="C4:E4"/>
    <mergeCell ref="C28:E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opLeftCell="A8" workbookViewId="0">
      <selection activeCell="F3" sqref="F3"/>
    </sheetView>
  </sheetViews>
  <sheetFormatPr defaultRowHeight="30" x14ac:dyDescent="0.35"/>
  <cols>
    <col min="1" max="1" width="18.96484375" style="12" customWidth="1"/>
    <col min="2" max="2" width="18.96484375" style="37" customWidth="1"/>
    <col min="3" max="3" width="18.96484375" style="12" customWidth="1"/>
    <col min="4" max="4" width="23.13671875" style="38" customWidth="1"/>
    <col min="5" max="5" width="20.984375" style="12" bestFit="1" customWidth="1"/>
    <col min="6" max="6" width="19.1015625" style="12" bestFit="1" customWidth="1"/>
    <col min="7" max="8" width="9.14453125" style="12"/>
    <col min="9" max="9" width="20.58203125" bestFit="1" customWidth="1"/>
  </cols>
  <sheetData>
    <row r="1" spans="1:9" x14ac:dyDescent="0.35">
      <c r="A1" s="663" t="s">
        <v>303</v>
      </c>
      <c r="B1" s="663"/>
      <c r="C1" s="663"/>
      <c r="D1" s="663"/>
      <c r="E1" s="663"/>
      <c r="F1" s="663"/>
      <c r="G1" s="663"/>
    </row>
    <row r="2" spans="1:9" x14ac:dyDescent="0.35">
      <c r="A2" s="664" t="s">
        <v>304</v>
      </c>
      <c r="B2" s="664"/>
      <c r="C2" s="664"/>
      <c r="D2" s="664"/>
      <c r="E2" s="664"/>
      <c r="F2" s="664"/>
      <c r="G2" s="664"/>
    </row>
    <row r="3" spans="1:9" ht="153" x14ac:dyDescent="0.35">
      <c r="A3" s="14" t="s">
        <v>0</v>
      </c>
      <c r="B3" s="16" t="s">
        <v>21</v>
      </c>
      <c r="C3" s="16" t="s">
        <v>22</v>
      </c>
      <c r="D3" s="16" t="s">
        <v>23</v>
      </c>
      <c r="E3" s="16" t="s">
        <v>24</v>
      </c>
      <c r="F3" s="15" t="s">
        <v>25</v>
      </c>
      <c r="G3" s="15" t="s">
        <v>26</v>
      </c>
    </row>
    <row r="4" spans="1:9" x14ac:dyDescent="0.35">
      <c r="A4" s="341" t="s">
        <v>5</v>
      </c>
      <c r="B4" s="335" t="s">
        <v>225</v>
      </c>
      <c r="C4" s="335" t="s">
        <v>27</v>
      </c>
      <c r="D4" s="317">
        <v>1176768885862.3279</v>
      </c>
      <c r="E4" s="317">
        <v>1032569309106.29</v>
      </c>
      <c r="F4" s="18">
        <f>D4-E4</f>
        <v>144199576756.03784</v>
      </c>
      <c r="G4" s="19">
        <v>16.573141895858949</v>
      </c>
      <c r="H4" s="20"/>
      <c r="I4" s="298"/>
    </row>
    <row r="5" spans="1:9" x14ac:dyDescent="0.35">
      <c r="A5" s="341" t="s">
        <v>6</v>
      </c>
      <c r="B5" s="335" t="s">
        <v>234</v>
      </c>
      <c r="C5" s="335" t="s">
        <v>28</v>
      </c>
      <c r="D5" s="317">
        <v>677691560669.05896</v>
      </c>
      <c r="E5" s="317">
        <v>528498812592.17499</v>
      </c>
      <c r="F5" s="18">
        <f t="shared" ref="F5:F13" si="0">D5-E5</f>
        <v>149192748076.88397</v>
      </c>
      <c r="G5" s="19">
        <v>9.5443366420791023</v>
      </c>
      <c r="H5" s="20"/>
    </row>
    <row r="6" spans="1:9" x14ac:dyDescent="0.35">
      <c r="A6" s="341" t="s">
        <v>7</v>
      </c>
      <c r="B6" s="335" t="s">
        <v>226</v>
      </c>
      <c r="C6" s="335" t="s">
        <v>31</v>
      </c>
      <c r="D6" s="317">
        <v>660588987839.06006</v>
      </c>
      <c r="E6" s="317">
        <v>612780466810.09497</v>
      </c>
      <c r="F6" s="18">
        <f t="shared" si="0"/>
        <v>47808521028.965088</v>
      </c>
      <c r="G6" s="19">
        <v>9.3034708529669707</v>
      </c>
      <c r="H6" s="20"/>
    </row>
    <row r="7" spans="1:9" x14ac:dyDescent="0.35">
      <c r="A7" s="341" t="s">
        <v>8</v>
      </c>
      <c r="B7" s="335" t="s">
        <v>235</v>
      </c>
      <c r="C7" s="335" t="s">
        <v>394</v>
      </c>
      <c r="D7" s="317">
        <v>474413643017.177</v>
      </c>
      <c r="E7" s="317">
        <v>443215683897.271</v>
      </c>
      <c r="F7" s="18">
        <f t="shared" si="0"/>
        <v>31197959119.906006</v>
      </c>
      <c r="G7" s="19">
        <v>6.6814518275552848</v>
      </c>
      <c r="H7" s="20"/>
    </row>
    <row r="8" spans="1:9" x14ac:dyDescent="0.35">
      <c r="A8" s="341" t="s">
        <v>9</v>
      </c>
      <c r="B8" s="335" t="s">
        <v>227</v>
      </c>
      <c r="C8" s="335" t="s">
        <v>32</v>
      </c>
      <c r="D8" s="317">
        <v>372727715588.23798</v>
      </c>
      <c r="E8" s="317">
        <v>258454212203.59799</v>
      </c>
      <c r="F8" s="18">
        <f t="shared" si="0"/>
        <v>114273503384.63998</v>
      </c>
      <c r="G8" s="19">
        <v>5.2493479332915625</v>
      </c>
      <c r="H8" s="20"/>
    </row>
    <row r="9" spans="1:9" x14ac:dyDescent="0.35">
      <c r="A9" s="341" t="s">
        <v>10</v>
      </c>
      <c r="B9" s="335" t="s">
        <v>397</v>
      </c>
      <c r="C9" s="335" t="s">
        <v>29</v>
      </c>
      <c r="D9" s="317">
        <v>366182439555.19397</v>
      </c>
      <c r="E9" s="317">
        <v>360972424826.81598</v>
      </c>
      <c r="F9" s="18">
        <f t="shared" si="0"/>
        <v>5210014728.3779907</v>
      </c>
      <c r="G9" s="19">
        <v>5.1571668858943811</v>
      </c>
      <c r="H9" s="20"/>
    </row>
    <row r="10" spans="1:9" x14ac:dyDescent="0.35">
      <c r="A10" s="341" t="s">
        <v>11</v>
      </c>
      <c r="B10" s="335" t="s">
        <v>229</v>
      </c>
      <c r="C10" s="335" t="s">
        <v>30</v>
      </c>
      <c r="D10" s="317">
        <v>338774092464.91602</v>
      </c>
      <c r="E10" s="317">
        <v>289799571594.776</v>
      </c>
      <c r="F10" s="18">
        <f t="shared" si="0"/>
        <v>48974520870.140015</v>
      </c>
      <c r="G10" s="19">
        <v>4.7711586977825213</v>
      </c>
      <c r="H10" s="20"/>
    </row>
    <row r="11" spans="1:9" x14ac:dyDescent="0.35">
      <c r="A11" s="341" t="s">
        <v>12</v>
      </c>
      <c r="B11" s="335" t="s">
        <v>398</v>
      </c>
      <c r="C11" s="335" t="s">
        <v>395</v>
      </c>
      <c r="D11" s="317">
        <v>303202094437.06897</v>
      </c>
      <c r="E11" s="317">
        <v>303202094437.06897</v>
      </c>
      <c r="F11" s="18">
        <f t="shared" si="0"/>
        <v>0</v>
      </c>
      <c r="G11" s="19">
        <v>4.2701769179976887</v>
      </c>
      <c r="H11" s="20"/>
    </row>
    <row r="12" spans="1:9" x14ac:dyDescent="0.35">
      <c r="A12" s="341" t="s">
        <v>13</v>
      </c>
      <c r="B12" s="335" t="s">
        <v>399</v>
      </c>
      <c r="C12" s="335" t="s">
        <v>396</v>
      </c>
      <c r="D12" s="317">
        <v>275509611610.23999</v>
      </c>
      <c r="E12" s="317">
        <v>274592373603.10999</v>
      </c>
      <c r="F12" s="18">
        <f t="shared" si="0"/>
        <v>917238007.13000488</v>
      </c>
      <c r="G12" s="19">
        <v>3.8801670759195162</v>
      </c>
      <c r="H12" s="20"/>
    </row>
    <row r="13" spans="1:9" x14ac:dyDescent="0.35">
      <c r="A13" s="341" t="s">
        <v>14</v>
      </c>
      <c r="B13" s="335" t="s">
        <v>236</v>
      </c>
      <c r="C13" s="335" t="s">
        <v>33</v>
      </c>
      <c r="D13" s="317">
        <v>261180044589.28601</v>
      </c>
      <c r="E13" s="317">
        <v>256871093465.319</v>
      </c>
      <c r="F13" s="18">
        <f t="shared" si="0"/>
        <v>4308951123.9670105</v>
      </c>
      <c r="G13" s="19">
        <v>3.678355190512244</v>
      </c>
      <c r="H13" s="20"/>
    </row>
    <row r="14" spans="1:9" ht="15" x14ac:dyDescent="0.2">
      <c r="A14" s="17"/>
      <c r="B14" s="342"/>
      <c r="C14" s="343" t="s">
        <v>34</v>
      </c>
      <c r="D14" s="343"/>
      <c r="E14" s="21"/>
      <c r="F14" s="22"/>
      <c r="G14" s="537">
        <f>SUM(G4:G13)</f>
        <v>69.108773919858223</v>
      </c>
      <c r="H14" s="13"/>
    </row>
    <row r="15" spans="1:9" x14ac:dyDescent="0.35">
      <c r="A15" s="23"/>
      <c r="B15" s="24"/>
      <c r="C15" s="25"/>
      <c r="D15" s="13"/>
      <c r="E15" s="13"/>
      <c r="G15" s="26"/>
    </row>
    <row r="16" spans="1:9" x14ac:dyDescent="0.35">
      <c r="B16" s="24"/>
      <c r="C16" s="25"/>
      <c r="D16" s="665"/>
      <c r="E16" s="665"/>
      <c r="F16" s="665"/>
      <c r="G16" s="666"/>
    </row>
    <row r="17" spans="1:9" x14ac:dyDescent="0.35">
      <c r="A17" s="667" t="s">
        <v>305</v>
      </c>
      <c r="B17" s="668"/>
      <c r="C17" s="668"/>
      <c r="D17" s="665"/>
      <c r="E17" s="665"/>
      <c r="F17" s="665"/>
      <c r="G17" s="666"/>
    </row>
    <row r="18" spans="1:9" x14ac:dyDescent="0.35">
      <c r="A18" s="661" t="s">
        <v>0</v>
      </c>
      <c r="B18" s="28"/>
      <c r="C18" s="29"/>
      <c r="D18" s="30"/>
      <c r="E18" s="662" t="s">
        <v>20</v>
      </c>
      <c r="F18" s="13"/>
      <c r="G18" s="31"/>
    </row>
    <row r="19" spans="1:9" ht="86.25" x14ac:dyDescent="0.35">
      <c r="A19" s="661"/>
      <c r="B19" s="345" t="s">
        <v>21</v>
      </c>
      <c r="C19" s="345" t="s">
        <v>35</v>
      </c>
      <c r="D19" s="539" t="s">
        <v>36</v>
      </c>
      <c r="E19" s="662"/>
      <c r="F19" s="32"/>
      <c r="G19" s="27"/>
    </row>
    <row r="20" spans="1:9" x14ac:dyDescent="0.35">
      <c r="A20" s="344" t="s">
        <v>5</v>
      </c>
      <c r="B20" s="335" t="s">
        <v>223</v>
      </c>
      <c r="C20" s="335" t="s">
        <v>37</v>
      </c>
      <c r="D20" s="317">
        <v>1507522914443</v>
      </c>
      <c r="E20" s="538">
        <v>25.547659795984917</v>
      </c>
      <c r="F20" s="13"/>
      <c r="G20" s="27"/>
      <c r="H20" s="20"/>
      <c r="I20" s="298"/>
    </row>
    <row r="21" spans="1:9" x14ac:dyDescent="0.35">
      <c r="A21" s="344" t="s">
        <v>6</v>
      </c>
      <c r="B21" s="335" t="s">
        <v>226</v>
      </c>
      <c r="C21" s="335" t="s">
        <v>31</v>
      </c>
      <c r="D21" s="317">
        <v>618721311480.35303</v>
      </c>
      <c r="E21" s="538">
        <v>10.485334201414782</v>
      </c>
      <c r="F21" s="13"/>
      <c r="G21" s="27"/>
      <c r="H21" s="20"/>
    </row>
    <row r="22" spans="1:9" x14ac:dyDescent="0.35">
      <c r="A22" s="344" t="s">
        <v>7</v>
      </c>
      <c r="B22" s="335" t="s">
        <v>224</v>
      </c>
      <c r="C22" s="335" t="s">
        <v>38</v>
      </c>
      <c r="D22" s="317">
        <v>563253443753.68005</v>
      </c>
      <c r="E22" s="538">
        <v>9.5453324271708961</v>
      </c>
      <c r="F22" s="13"/>
      <c r="G22" s="27"/>
      <c r="H22" s="20"/>
    </row>
    <row r="23" spans="1:9" x14ac:dyDescent="0.35">
      <c r="A23" s="344" t="s">
        <v>8</v>
      </c>
      <c r="B23" s="335" t="s">
        <v>225</v>
      </c>
      <c r="C23" s="335" t="s">
        <v>27</v>
      </c>
      <c r="D23" s="317">
        <v>415574190923.66199</v>
      </c>
      <c r="E23" s="538">
        <v>7.0426445581639161</v>
      </c>
      <c r="F23" s="13"/>
      <c r="G23" s="27"/>
      <c r="H23" s="20"/>
    </row>
    <row r="24" spans="1:9" x14ac:dyDescent="0.35">
      <c r="A24" s="344" t="s">
        <v>9</v>
      </c>
      <c r="B24" s="335" t="s">
        <v>227</v>
      </c>
      <c r="C24" s="335" t="s">
        <v>32</v>
      </c>
      <c r="D24" s="317">
        <v>337331573519.15802</v>
      </c>
      <c r="E24" s="538">
        <v>5.7166841022087658</v>
      </c>
      <c r="F24" s="13"/>
      <c r="G24" s="27"/>
      <c r="H24" s="20"/>
    </row>
    <row r="25" spans="1:9" x14ac:dyDescent="0.35">
      <c r="A25" s="344" t="s">
        <v>10</v>
      </c>
      <c r="B25" s="335" t="s">
        <v>228</v>
      </c>
      <c r="C25" s="335" t="s">
        <v>231</v>
      </c>
      <c r="D25" s="317">
        <v>274450847628.97198</v>
      </c>
      <c r="E25" s="538">
        <v>4.6510582484481233</v>
      </c>
      <c r="F25" s="13"/>
      <c r="G25" s="27"/>
      <c r="H25" s="20"/>
    </row>
    <row r="26" spans="1:9" x14ac:dyDescent="0.35">
      <c r="A26" s="344" t="s">
        <v>11</v>
      </c>
      <c r="B26" s="335" t="s">
        <v>229</v>
      </c>
      <c r="C26" s="335" t="s">
        <v>30</v>
      </c>
      <c r="D26" s="317">
        <v>226570646645.48499</v>
      </c>
      <c r="E26" s="538">
        <v>3.8396429963347147</v>
      </c>
      <c r="F26" s="13"/>
      <c r="G26" s="27"/>
      <c r="H26" s="20"/>
    </row>
    <row r="27" spans="1:9" x14ac:dyDescent="0.35">
      <c r="A27" s="344" t="s">
        <v>12</v>
      </c>
      <c r="B27" s="335" t="s">
        <v>402</v>
      </c>
      <c r="C27" s="335" t="s">
        <v>400</v>
      </c>
      <c r="D27" s="317">
        <v>172141459137.92999</v>
      </c>
      <c r="E27" s="538">
        <v>2.9172435076817256</v>
      </c>
      <c r="F27" s="13"/>
      <c r="G27" s="27"/>
      <c r="H27" s="20"/>
    </row>
    <row r="28" spans="1:9" x14ac:dyDescent="0.35">
      <c r="A28" s="344" t="s">
        <v>13</v>
      </c>
      <c r="B28" s="335" t="s">
        <v>403</v>
      </c>
      <c r="C28" s="335" t="s">
        <v>401</v>
      </c>
      <c r="D28" s="317">
        <v>125323588712.923</v>
      </c>
      <c r="E28" s="538">
        <v>2.1238313382670313</v>
      </c>
      <c r="F28" s="13"/>
      <c r="G28" s="27"/>
      <c r="H28" s="20"/>
    </row>
    <row r="29" spans="1:9" x14ac:dyDescent="0.35">
      <c r="A29" s="344" t="s">
        <v>14</v>
      </c>
      <c r="B29" s="335" t="s">
        <v>230</v>
      </c>
      <c r="C29" s="335" t="s">
        <v>40</v>
      </c>
      <c r="D29" s="317">
        <v>122207502607</v>
      </c>
      <c r="E29" s="538">
        <v>2.0710237112874239</v>
      </c>
      <c r="F29" s="13"/>
      <c r="G29" s="27"/>
      <c r="H29" s="20"/>
    </row>
    <row r="30" spans="1:9" x14ac:dyDescent="0.35">
      <c r="A30" s="33"/>
      <c r="B30" s="346" t="s">
        <v>41</v>
      </c>
      <c r="C30" s="346"/>
      <c r="D30" s="540"/>
      <c r="E30" s="34">
        <f>SUM(E20:E29)</f>
        <v>73.940454886962314</v>
      </c>
      <c r="F30" s="13"/>
      <c r="G30" s="27"/>
    </row>
    <row r="31" spans="1:9" x14ac:dyDescent="0.35">
      <c r="B31" s="12"/>
      <c r="D31" s="35"/>
      <c r="E31" s="36"/>
      <c r="F31" s="36"/>
    </row>
    <row r="32" spans="1:9" x14ac:dyDescent="0.35">
      <c r="B32" s="12"/>
      <c r="D32" s="35"/>
      <c r="E32" s="36"/>
      <c r="F32" s="36"/>
    </row>
    <row r="33" spans="2:4" x14ac:dyDescent="0.35">
      <c r="B33" s="12"/>
      <c r="D33" s="20"/>
    </row>
    <row r="34" spans="2:4" x14ac:dyDescent="0.35">
      <c r="B34" s="12"/>
      <c r="D34" s="20"/>
    </row>
    <row r="35" spans="2:4" x14ac:dyDescent="0.35">
      <c r="B35" s="12"/>
      <c r="D35" s="20"/>
    </row>
    <row r="36" spans="2:4" x14ac:dyDescent="0.35">
      <c r="B36" s="12"/>
      <c r="D36" s="20"/>
    </row>
    <row r="37" spans="2:4" x14ac:dyDescent="0.35">
      <c r="B37" s="12"/>
      <c r="D37" s="20"/>
    </row>
    <row r="38" spans="2:4" x14ac:dyDescent="0.35">
      <c r="D38" s="12"/>
    </row>
  </sheetData>
  <mergeCells count="9">
    <mergeCell ref="A18:A19"/>
    <mergeCell ref="E18:E19"/>
    <mergeCell ref="A1:G1"/>
    <mergeCell ref="A2:G2"/>
    <mergeCell ref="D16:D17"/>
    <mergeCell ref="E16:E17"/>
    <mergeCell ref="F16:F17"/>
    <mergeCell ref="G16:G17"/>
    <mergeCell ref="A17:C1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G61"/>
  <sheetViews>
    <sheetView topLeftCell="A37" workbookViewId="0">
      <selection activeCell="E28" sqref="E28"/>
    </sheetView>
  </sheetViews>
  <sheetFormatPr defaultRowHeight="15" x14ac:dyDescent="0.2"/>
  <cols>
    <col min="1" max="1" width="9.14453125" style="39"/>
    <col min="2" max="2" width="9.4140625" style="39" bestFit="1" customWidth="1"/>
    <col min="3" max="3" width="11.02734375" style="39" bestFit="1" customWidth="1"/>
    <col min="4" max="4" width="67.39453125" style="39" customWidth="1"/>
    <col min="5" max="5" width="16.8125" style="39" customWidth="1"/>
    <col min="6" max="6" width="11.56640625" style="47" bestFit="1" customWidth="1"/>
    <col min="7" max="7" width="9.14453125" style="39"/>
  </cols>
  <sheetData>
    <row r="2" spans="2:7" x14ac:dyDescent="0.2">
      <c r="B2" s="707" t="s">
        <v>198</v>
      </c>
      <c r="C2" s="708"/>
      <c r="D2" s="708"/>
      <c r="E2" s="708"/>
      <c r="F2" s="709"/>
    </row>
    <row r="3" spans="2:7" x14ac:dyDescent="0.2">
      <c r="B3" s="251"/>
      <c r="C3" s="251"/>
      <c r="D3" s="251"/>
      <c r="E3" s="251"/>
      <c r="F3" s="254"/>
    </row>
    <row r="4" spans="2:7" x14ac:dyDescent="0.2">
      <c r="B4" s="251"/>
      <c r="C4" s="251"/>
      <c r="D4" s="323" t="s">
        <v>337</v>
      </c>
      <c r="E4" s="251"/>
      <c r="F4" s="254"/>
    </row>
    <row r="5" spans="2:7" x14ac:dyDescent="0.2">
      <c r="B5" s="251"/>
      <c r="C5" s="251"/>
      <c r="D5" s="251"/>
      <c r="E5" s="251"/>
      <c r="F5" s="254"/>
    </row>
    <row r="6" spans="2:7" x14ac:dyDescent="0.2">
      <c r="B6" s="88" t="s">
        <v>191</v>
      </c>
      <c r="C6" s="88" t="s">
        <v>192</v>
      </c>
      <c r="D6" s="338" t="s">
        <v>282</v>
      </c>
      <c r="E6" s="88" t="s">
        <v>194</v>
      </c>
      <c r="F6" s="224" t="s">
        <v>195</v>
      </c>
    </row>
    <row r="7" spans="2:7" x14ac:dyDescent="0.2">
      <c r="B7" s="260">
        <v>1</v>
      </c>
      <c r="C7" s="251">
        <v>3102100000</v>
      </c>
      <c r="D7" s="263" t="s">
        <v>248</v>
      </c>
      <c r="E7" s="251" t="s">
        <v>40</v>
      </c>
      <c r="F7" s="267">
        <v>63109.610878</v>
      </c>
      <c r="G7" s="333"/>
    </row>
    <row r="8" spans="2:7" x14ac:dyDescent="0.2">
      <c r="B8" s="260"/>
      <c r="C8" s="42"/>
      <c r="D8" s="42"/>
      <c r="E8" s="251" t="s">
        <v>32</v>
      </c>
      <c r="F8" s="267">
        <v>54866.635261538999</v>
      </c>
      <c r="G8" s="333"/>
    </row>
    <row r="9" spans="2:7" x14ac:dyDescent="0.2">
      <c r="B9" s="260"/>
      <c r="C9" s="42"/>
      <c r="D9" s="42"/>
      <c r="E9" s="251" t="s">
        <v>27</v>
      </c>
      <c r="F9" s="267">
        <v>50761.654047999997</v>
      </c>
      <c r="G9" s="333"/>
    </row>
    <row r="10" spans="2:7" x14ac:dyDescent="0.2">
      <c r="B10" s="260"/>
      <c r="C10" s="42"/>
      <c r="D10" s="42"/>
      <c r="E10" s="251" t="s">
        <v>394</v>
      </c>
      <c r="F10" s="268">
        <v>14995.346901246001</v>
      </c>
      <c r="G10" s="333"/>
    </row>
    <row r="11" spans="2:7" x14ac:dyDescent="0.2">
      <c r="B11" s="42"/>
      <c r="C11" s="42"/>
      <c r="D11" s="42"/>
      <c r="E11" t="s">
        <v>469</v>
      </c>
      <c r="F11" s="268">
        <v>9941.164385</v>
      </c>
      <c r="G11" s="333"/>
    </row>
    <row r="12" spans="2:7" x14ac:dyDescent="0.2">
      <c r="B12" s="42"/>
      <c r="C12" s="42"/>
      <c r="D12" s="42"/>
      <c r="E12" s="251"/>
      <c r="F12" s="268"/>
      <c r="G12" s="333"/>
    </row>
    <row r="13" spans="2:7" x14ac:dyDescent="0.2">
      <c r="B13" s="260">
        <v>2</v>
      </c>
      <c r="C13" s="251">
        <v>1802000000</v>
      </c>
      <c r="D13" t="s">
        <v>391</v>
      </c>
      <c r="E13" t="s">
        <v>394</v>
      </c>
      <c r="F13" s="268">
        <v>3876.5147245999997</v>
      </c>
      <c r="G13" s="333"/>
    </row>
    <row r="14" spans="2:7" x14ac:dyDescent="0.2">
      <c r="B14" s="260"/>
      <c r="C14" s="251"/>
      <c r="D14" s="250"/>
      <c r="E14" t="s">
        <v>472</v>
      </c>
      <c r="F14" s="268">
        <v>1841.5281488000001</v>
      </c>
      <c r="G14" s="333"/>
    </row>
    <row r="15" spans="2:7" x14ac:dyDescent="0.2">
      <c r="B15" s="260"/>
      <c r="C15" s="251"/>
      <c r="D15" s="250"/>
      <c r="E15" t="s">
        <v>31</v>
      </c>
      <c r="F15" s="268">
        <v>1476.4867854700001</v>
      </c>
      <c r="G15" s="333"/>
    </row>
    <row r="16" spans="2:7" x14ac:dyDescent="0.2">
      <c r="B16" s="260"/>
      <c r="C16" s="251"/>
      <c r="D16" s="250"/>
      <c r="E16" t="s">
        <v>473</v>
      </c>
      <c r="F16" s="268">
        <v>1358.6710984000001</v>
      </c>
      <c r="G16" s="333"/>
    </row>
    <row r="17" spans="2:7" x14ac:dyDescent="0.2">
      <c r="B17" s="260"/>
      <c r="C17" s="251"/>
      <c r="D17" s="250"/>
      <c r="E17" t="s">
        <v>431</v>
      </c>
      <c r="F17" s="268">
        <v>1312.2111390999999</v>
      </c>
      <c r="G17" s="333"/>
    </row>
    <row r="18" spans="2:7" x14ac:dyDescent="0.2">
      <c r="B18" s="260"/>
      <c r="C18" s="251"/>
      <c r="D18" s="250"/>
      <c r="E18" s="251"/>
      <c r="F18" s="268"/>
      <c r="G18" s="333"/>
    </row>
    <row r="19" spans="2:7" x14ac:dyDescent="0.2">
      <c r="B19" s="260"/>
      <c r="C19" s="251"/>
      <c r="D19" s="250"/>
      <c r="E19" s="251"/>
      <c r="F19" s="268"/>
      <c r="G19" s="333"/>
    </row>
    <row r="20" spans="2:7" x14ac:dyDescent="0.2">
      <c r="B20" s="260"/>
      <c r="C20" s="257"/>
      <c r="D20" s="266"/>
      <c r="E20" s="257"/>
      <c r="F20" s="269"/>
      <c r="G20" s="333"/>
    </row>
    <row r="21" spans="2:7" x14ac:dyDescent="0.2">
      <c r="B21" s="260">
        <v>3</v>
      </c>
      <c r="C21" s="251">
        <v>7108110000</v>
      </c>
      <c r="D21" s="250" t="s">
        <v>249</v>
      </c>
      <c r="E21" t="s">
        <v>470</v>
      </c>
      <c r="F21" s="268">
        <v>10057.8331989</v>
      </c>
      <c r="G21" s="333"/>
    </row>
    <row r="22" spans="2:7" x14ac:dyDescent="0.2">
      <c r="B22" s="260"/>
      <c r="C22" s="251"/>
      <c r="D22" s="260"/>
      <c r="E22" s="251" t="s">
        <v>471</v>
      </c>
      <c r="F22" s="269">
        <v>329.392</v>
      </c>
      <c r="G22" s="333"/>
    </row>
    <row r="23" spans="2:7" x14ac:dyDescent="0.2">
      <c r="B23" s="260"/>
      <c r="C23" s="251"/>
      <c r="D23" s="260"/>
      <c r="E23" s="251"/>
      <c r="F23" s="268"/>
      <c r="G23" s="333"/>
    </row>
    <row r="24" spans="2:7" x14ac:dyDescent="0.2">
      <c r="B24" s="260"/>
      <c r="C24" s="251"/>
      <c r="D24" s="250"/>
      <c r="E24" s="251"/>
      <c r="F24" s="268"/>
      <c r="G24" s="333"/>
    </row>
    <row r="25" spans="2:7" x14ac:dyDescent="0.2">
      <c r="E25" s="251"/>
      <c r="F25" s="268"/>
      <c r="G25" s="333"/>
    </row>
    <row r="26" spans="2:7" x14ac:dyDescent="0.2">
      <c r="B26" s="260"/>
      <c r="C26" s="251"/>
      <c r="D26" s="260"/>
      <c r="E26" s="251"/>
      <c r="F26" s="268"/>
      <c r="G26" s="333"/>
    </row>
    <row r="27" spans="2:7" x14ac:dyDescent="0.2">
      <c r="B27" s="260">
        <v>4</v>
      </c>
      <c r="C27" s="251">
        <v>4113100000</v>
      </c>
      <c r="D27" s="250" t="s">
        <v>250</v>
      </c>
      <c r="E27" s="251" t="s">
        <v>28</v>
      </c>
      <c r="F27" s="268">
        <v>2210.0202761199998</v>
      </c>
      <c r="G27" s="333"/>
    </row>
    <row r="28" spans="2:7" x14ac:dyDescent="0.2">
      <c r="B28" s="260"/>
      <c r="E28" s="251" t="s">
        <v>29</v>
      </c>
      <c r="F28" s="268">
        <v>1027.1121889650001</v>
      </c>
      <c r="G28" s="333"/>
    </row>
    <row r="29" spans="2:7" x14ac:dyDescent="0.2">
      <c r="B29" s="260"/>
      <c r="C29" s="251"/>
      <c r="D29" s="260"/>
      <c r="E29" s="251"/>
      <c r="F29" s="268"/>
      <c r="G29" s="333"/>
    </row>
    <row r="30" spans="2:7" x14ac:dyDescent="0.2">
      <c r="B30" s="260">
        <v>5</v>
      </c>
      <c r="C30" s="251">
        <v>7005210000</v>
      </c>
      <c r="D30" t="s">
        <v>474</v>
      </c>
      <c r="E30" t="s">
        <v>40</v>
      </c>
      <c r="F30" s="268">
        <v>2480.1469499999998</v>
      </c>
      <c r="G30" s="333"/>
    </row>
    <row r="31" spans="2:7" x14ac:dyDescent="0.2">
      <c r="B31" s="260"/>
      <c r="C31" s="251"/>
      <c r="D31" s="260"/>
      <c r="E31" s="251"/>
      <c r="F31" s="268"/>
      <c r="G31" s="333"/>
    </row>
    <row r="32" spans="2:7" x14ac:dyDescent="0.2">
      <c r="B32" s="260"/>
      <c r="C32" s="251"/>
      <c r="D32" s="260"/>
      <c r="E32" s="251"/>
      <c r="F32" s="268"/>
      <c r="G32" s="333"/>
    </row>
    <row r="33" spans="1:7" x14ac:dyDescent="0.2">
      <c r="A33" s="89"/>
      <c r="B33" s="270"/>
      <c r="C33" s="98"/>
      <c r="D33" s="270"/>
      <c r="E33" s="98"/>
      <c r="F33" s="271"/>
      <c r="G33" s="89"/>
    </row>
    <row r="34" spans="1:7" x14ac:dyDescent="0.2">
      <c r="B34" s="260"/>
      <c r="C34" s="251"/>
      <c r="D34" s="224" t="s">
        <v>339</v>
      </c>
      <c r="E34" s="251"/>
      <c r="F34" s="268"/>
    </row>
    <row r="35" spans="1:7" x14ac:dyDescent="0.2">
      <c r="B35" s="224" t="s">
        <v>191</v>
      </c>
      <c r="C35" s="88" t="s">
        <v>192</v>
      </c>
      <c r="D35" s="338" t="s">
        <v>282</v>
      </c>
      <c r="E35" s="88" t="s">
        <v>194</v>
      </c>
      <c r="F35" s="272" t="s">
        <v>195</v>
      </c>
    </row>
    <row r="36" spans="1:7" x14ac:dyDescent="0.2">
      <c r="B36" s="260"/>
      <c r="C36" s="251"/>
      <c r="D36" s="260"/>
      <c r="E36" s="251"/>
      <c r="F36" s="268"/>
    </row>
    <row r="37" spans="1:7" x14ac:dyDescent="0.2">
      <c r="B37" s="260">
        <v>1</v>
      </c>
      <c r="C37" s="258">
        <v>1701141000</v>
      </c>
      <c r="D37" s="349" t="s">
        <v>221</v>
      </c>
      <c r="E37" s="42" t="s">
        <v>40</v>
      </c>
      <c r="F37" s="268">
        <v>81556.495035</v>
      </c>
      <c r="G37" s="47"/>
    </row>
    <row r="38" spans="1:7" x14ac:dyDescent="0.2">
      <c r="B38" s="260"/>
      <c r="E38" s="251"/>
      <c r="F38" s="268"/>
      <c r="G38" s="47"/>
    </row>
    <row r="39" spans="1:7" x14ac:dyDescent="0.2">
      <c r="B39" s="260">
        <v>2</v>
      </c>
      <c r="C39" s="251">
        <v>1901901000</v>
      </c>
      <c r="D39" t="s">
        <v>464</v>
      </c>
      <c r="E39" t="s">
        <v>465</v>
      </c>
      <c r="F39" s="269">
        <v>16108.848921999999</v>
      </c>
      <c r="G39" s="47"/>
    </row>
    <row r="40" spans="1:7" x14ac:dyDescent="0.2">
      <c r="B40" s="260"/>
      <c r="E40" t="s">
        <v>431</v>
      </c>
      <c r="F40" s="268">
        <v>5578.0646409999999</v>
      </c>
      <c r="G40" s="47"/>
    </row>
    <row r="41" spans="1:7" x14ac:dyDescent="0.2">
      <c r="B41" s="260"/>
      <c r="C41" s="251"/>
      <c r="D41" s="266"/>
      <c r="E41" t="s">
        <v>39</v>
      </c>
      <c r="F41" s="269">
        <v>4886.0955160000003</v>
      </c>
      <c r="G41" s="47"/>
    </row>
    <row r="42" spans="1:7" x14ac:dyDescent="0.2">
      <c r="B42" s="260"/>
      <c r="C42" s="257"/>
      <c r="D42" s="266"/>
      <c r="E42" t="s">
        <v>30</v>
      </c>
      <c r="F42" s="269">
        <v>1092.368723</v>
      </c>
      <c r="G42" s="47"/>
    </row>
    <row r="43" spans="1:7" x14ac:dyDescent="0.2">
      <c r="B43" s="260"/>
      <c r="C43" s="257"/>
      <c r="D43" s="266"/>
      <c r="E43" s="335"/>
      <c r="F43" s="269"/>
      <c r="G43" s="47"/>
    </row>
    <row r="44" spans="1:7" x14ac:dyDescent="0.2">
      <c r="B44" s="260"/>
      <c r="C44" s="257"/>
      <c r="D44" s="266"/>
      <c r="E44" s="257"/>
      <c r="F44" s="269"/>
      <c r="G44" s="47"/>
    </row>
    <row r="45" spans="1:7" x14ac:dyDescent="0.2">
      <c r="B45" s="260">
        <v>3</v>
      </c>
      <c r="C45" s="251">
        <v>3105300000</v>
      </c>
      <c r="D45" t="s">
        <v>462</v>
      </c>
      <c r="E45" s="335" t="s">
        <v>463</v>
      </c>
      <c r="F45" s="269">
        <v>17146.500062999999</v>
      </c>
      <c r="G45" s="47"/>
    </row>
    <row r="46" spans="1:7" x14ac:dyDescent="0.2">
      <c r="B46" s="260"/>
      <c r="C46" s="251"/>
      <c r="D46" s="260"/>
      <c r="E46" s="45"/>
      <c r="F46" s="268"/>
      <c r="G46" s="47"/>
    </row>
    <row r="47" spans="1:7" x14ac:dyDescent="0.2">
      <c r="B47" s="260"/>
      <c r="C47" s="251"/>
      <c r="D47" s="266"/>
      <c r="E47" s="45"/>
      <c r="F47" s="269"/>
      <c r="G47" s="47"/>
    </row>
    <row r="48" spans="1:7" x14ac:dyDescent="0.2">
      <c r="B48" s="260"/>
      <c r="C48" s="257"/>
      <c r="D48" s="266"/>
      <c r="E48" s="45"/>
      <c r="F48" s="269"/>
      <c r="G48" s="47"/>
    </row>
    <row r="49" spans="2:7" x14ac:dyDescent="0.2">
      <c r="B49" s="260"/>
      <c r="C49" s="257"/>
      <c r="D49" s="266"/>
      <c r="E49" s="45"/>
      <c r="F49" s="269"/>
      <c r="G49" s="47"/>
    </row>
    <row r="50" spans="2:7" x14ac:dyDescent="0.2">
      <c r="B50" s="260"/>
      <c r="C50" s="257"/>
      <c r="D50" s="266"/>
      <c r="E50" s="257"/>
      <c r="F50" s="269"/>
      <c r="G50" s="47"/>
    </row>
    <row r="51" spans="2:7" x14ac:dyDescent="0.2">
      <c r="B51" s="260">
        <v>4</v>
      </c>
      <c r="C51" s="251">
        <v>3817000000</v>
      </c>
      <c r="D51" s="250" t="s">
        <v>278</v>
      </c>
      <c r="E51" t="s">
        <v>28</v>
      </c>
      <c r="F51" s="268">
        <v>16644.466807000001</v>
      </c>
      <c r="G51" s="47"/>
    </row>
    <row r="52" spans="2:7" x14ac:dyDescent="0.2">
      <c r="B52" s="260"/>
      <c r="C52" s="251"/>
      <c r="D52" s="260"/>
      <c r="E52" t="s">
        <v>394</v>
      </c>
      <c r="F52" s="268">
        <v>605.97501599999998</v>
      </c>
      <c r="G52" s="47"/>
    </row>
    <row r="53" spans="2:7" x14ac:dyDescent="0.2">
      <c r="B53" s="260"/>
      <c r="C53" s="251"/>
      <c r="D53" s="260"/>
      <c r="E53" t="s">
        <v>466</v>
      </c>
      <c r="F53" s="268">
        <v>207.122559</v>
      </c>
      <c r="G53" s="47"/>
    </row>
    <row r="54" spans="2:7" x14ac:dyDescent="0.2">
      <c r="B54" s="260"/>
      <c r="C54" s="251"/>
      <c r="D54" s="260"/>
      <c r="E54" t="s">
        <v>396</v>
      </c>
      <c r="F54" s="268">
        <v>56.615167999999997</v>
      </c>
      <c r="G54" s="47"/>
    </row>
    <row r="55" spans="2:7" x14ac:dyDescent="0.2">
      <c r="B55" s="260"/>
      <c r="C55" s="251"/>
      <c r="D55" s="260"/>
      <c r="E55" s="45"/>
      <c r="F55" s="268"/>
      <c r="G55" s="47"/>
    </row>
    <row r="56" spans="2:7" x14ac:dyDescent="0.2">
      <c r="B56" s="260"/>
      <c r="C56" s="251"/>
      <c r="D56" s="260"/>
      <c r="E56" s="254"/>
      <c r="F56" s="268"/>
      <c r="G56" s="47"/>
    </row>
    <row r="57" spans="2:7" x14ac:dyDescent="0.2">
      <c r="B57" s="260">
        <v>5</v>
      </c>
      <c r="C57" s="251">
        <v>4408390000</v>
      </c>
      <c r="D57" t="s">
        <v>467</v>
      </c>
      <c r="E57" t="s">
        <v>37</v>
      </c>
      <c r="F57" s="268">
        <v>13403.980890000001</v>
      </c>
      <c r="G57" s="47"/>
    </row>
    <row r="58" spans="2:7" x14ac:dyDescent="0.2">
      <c r="B58" s="260"/>
      <c r="C58" s="251"/>
      <c r="D58" s="260"/>
      <c r="E58" t="s">
        <v>468</v>
      </c>
      <c r="F58" s="268">
        <v>5.9677790000000002</v>
      </c>
      <c r="G58" s="47"/>
    </row>
    <row r="59" spans="2:7" x14ac:dyDescent="0.2">
      <c r="B59" s="260"/>
      <c r="C59" s="251"/>
      <c r="D59" s="260"/>
      <c r="E59"/>
      <c r="F59" s="268"/>
      <c r="G59" s="47"/>
    </row>
    <row r="60" spans="2:7" x14ac:dyDescent="0.2">
      <c r="B60" s="260"/>
      <c r="C60" s="251"/>
      <c r="D60" s="260"/>
      <c r="E60"/>
      <c r="F60" s="268"/>
      <c r="G60" s="47"/>
    </row>
    <row r="61" spans="2:7" x14ac:dyDescent="0.2">
      <c r="B61" s="260"/>
      <c r="C61" s="251"/>
      <c r="D61" s="260"/>
      <c r="E61" s="42"/>
      <c r="F61" s="268"/>
      <c r="G61" s="47"/>
    </row>
  </sheetData>
  <mergeCells count="1">
    <mergeCell ref="B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3"/>
  <sheetViews>
    <sheetView topLeftCell="A45" workbookViewId="0">
      <selection activeCell="H58" sqref="H58"/>
    </sheetView>
  </sheetViews>
  <sheetFormatPr defaultRowHeight="15" x14ac:dyDescent="0.2"/>
  <cols>
    <col min="1" max="1" width="20.58203125" style="89" bestFit="1" customWidth="1"/>
    <col min="2" max="2" width="20.58203125" style="39" bestFit="1" customWidth="1"/>
    <col min="3" max="5" width="13.31640625" style="39" bestFit="1" customWidth="1"/>
    <col min="6" max="6" width="13.31640625" style="39" customWidth="1"/>
    <col min="7" max="7" width="26.36328125" style="39" bestFit="1" customWidth="1"/>
    <col min="8" max="8" width="16.41015625" style="39" bestFit="1" customWidth="1"/>
    <col min="9" max="12" width="13.31640625" bestFit="1" customWidth="1"/>
  </cols>
  <sheetData>
    <row r="1" spans="1:11" x14ac:dyDescent="0.2">
      <c r="B1" s="693" t="s">
        <v>340</v>
      </c>
      <c r="C1" s="693"/>
      <c r="D1" s="693"/>
      <c r="E1" s="693"/>
      <c r="F1" s="693"/>
      <c r="G1" s="693"/>
    </row>
    <row r="2" spans="1:11" x14ac:dyDescent="0.2">
      <c r="B2" s="703" t="s">
        <v>199</v>
      </c>
      <c r="C2" s="704"/>
      <c r="D2" s="704"/>
      <c r="E2" s="704"/>
      <c r="F2" s="704"/>
      <c r="G2" s="705"/>
    </row>
    <row r="3" spans="1:11" x14ac:dyDescent="0.2">
      <c r="B3" s="251"/>
      <c r="C3" s="251"/>
      <c r="D3" s="251"/>
      <c r="E3" s="251"/>
      <c r="F3" s="251"/>
      <c r="G3" s="251"/>
    </row>
    <row r="4" spans="1:11" x14ac:dyDescent="0.2">
      <c r="B4" s="251" t="s">
        <v>200</v>
      </c>
      <c r="C4" s="203" t="s">
        <v>329</v>
      </c>
      <c r="D4" s="203" t="s">
        <v>330</v>
      </c>
      <c r="E4" s="203" t="s">
        <v>331</v>
      </c>
      <c r="F4" s="203" t="s">
        <v>328</v>
      </c>
      <c r="G4" s="251" t="s">
        <v>201</v>
      </c>
    </row>
    <row r="5" spans="1:11" x14ac:dyDescent="0.2">
      <c r="B5" s="251" t="s">
        <v>202</v>
      </c>
      <c r="C5" s="307">
        <f>C29-C17</f>
        <v>2174400.0485569998</v>
      </c>
      <c r="D5" s="307">
        <f t="shared" ref="D5:F5" si="0">D29-D17</f>
        <v>2064848.239849</v>
      </c>
      <c r="E5" s="307">
        <f t="shared" si="0"/>
        <v>2661624.8341590003</v>
      </c>
      <c r="F5" s="307">
        <f t="shared" si="0"/>
        <v>6900873.1225650003</v>
      </c>
      <c r="G5" s="74">
        <f>F5/$F$12*100</f>
        <v>98.800481480947312</v>
      </c>
      <c r="H5" s="596"/>
      <c r="I5" s="596"/>
      <c r="J5" s="596"/>
      <c r="K5" s="596"/>
    </row>
    <row r="6" spans="1:11" x14ac:dyDescent="0.2">
      <c r="B6" s="251" t="s">
        <v>203</v>
      </c>
      <c r="C6" s="307">
        <v>0</v>
      </c>
      <c r="D6" s="307">
        <v>0</v>
      </c>
      <c r="E6" s="307">
        <v>0</v>
      </c>
      <c r="F6" s="254">
        <f t="shared" ref="F6:F10" si="1">SUM(C6:E6)</f>
        <v>0</v>
      </c>
      <c r="G6" s="74">
        <f t="shared" ref="G6:G11" si="2">F6/$F$12*100</f>
        <v>0</v>
      </c>
      <c r="H6" s="596"/>
      <c r="I6" s="596"/>
      <c r="J6" s="596"/>
      <c r="K6" s="596"/>
    </row>
    <row r="7" spans="1:11" x14ac:dyDescent="0.2">
      <c r="B7" s="251" t="s">
        <v>204</v>
      </c>
      <c r="C7" s="307">
        <v>4249.45</v>
      </c>
      <c r="D7" s="307">
        <v>4859.55</v>
      </c>
      <c r="E7" s="307">
        <v>8447.3700000000008</v>
      </c>
      <c r="F7" s="254">
        <v>17556.37</v>
      </c>
      <c r="G7" s="74">
        <f t="shared" si="2"/>
        <v>0.25135628177046243</v>
      </c>
      <c r="H7" s="596"/>
      <c r="I7" s="596"/>
      <c r="J7" s="596"/>
      <c r="K7" s="596"/>
    </row>
    <row r="8" spans="1:11" x14ac:dyDescent="0.2">
      <c r="A8" s="67"/>
      <c r="B8" s="251" t="s">
        <v>205</v>
      </c>
      <c r="C8" s="307">
        <f>C32-C20</f>
        <v>6316.08</v>
      </c>
      <c r="D8" s="307">
        <f t="shared" ref="D8:F8" si="3">D32-D20</f>
        <v>5131.8944000000001</v>
      </c>
      <c r="E8" s="307">
        <f t="shared" si="3"/>
        <v>11095.3001</v>
      </c>
      <c r="F8" s="307">
        <f t="shared" si="3"/>
        <v>22543.2745</v>
      </c>
      <c r="G8" s="74">
        <f t="shared" si="2"/>
        <v>0.3227542856097747</v>
      </c>
      <c r="H8" s="596"/>
      <c r="I8" s="596"/>
      <c r="J8" s="596"/>
      <c r="K8" s="596"/>
    </row>
    <row r="9" spans="1:11" x14ac:dyDescent="0.2">
      <c r="B9" s="251" t="s">
        <v>206</v>
      </c>
      <c r="C9" s="307">
        <v>0</v>
      </c>
      <c r="D9" s="307">
        <v>0</v>
      </c>
      <c r="E9" s="307">
        <v>0</v>
      </c>
      <c r="F9" s="307">
        <f t="shared" si="1"/>
        <v>0</v>
      </c>
      <c r="G9" s="74">
        <f t="shared" si="2"/>
        <v>0</v>
      </c>
      <c r="H9" s="596"/>
      <c r="I9" s="596"/>
      <c r="J9" s="596"/>
      <c r="K9" s="596"/>
    </row>
    <row r="10" spans="1:11" x14ac:dyDescent="0.2">
      <c r="B10" s="251" t="s">
        <v>207</v>
      </c>
      <c r="C10" s="307">
        <v>0</v>
      </c>
      <c r="D10" s="307">
        <v>0</v>
      </c>
      <c r="E10" s="307">
        <v>0</v>
      </c>
      <c r="F10" s="307">
        <f t="shared" si="1"/>
        <v>0</v>
      </c>
      <c r="G10" s="74">
        <f t="shared" si="2"/>
        <v>0</v>
      </c>
      <c r="H10" s="596"/>
      <c r="I10" s="596"/>
      <c r="J10" s="596"/>
      <c r="K10" s="596"/>
    </row>
    <row r="11" spans="1:11" x14ac:dyDescent="0.2">
      <c r="B11" s="251" t="s">
        <v>208</v>
      </c>
      <c r="C11" s="596">
        <v>6919.9</v>
      </c>
      <c r="D11" s="307">
        <v>7313.05</v>
      </c>
      <c r="E11" s="307">
        <v>29449.64</v>
      </c>
      <c r="F11" s="307">
        <v>43682.59</v>
      </c>
      <c r="G11" s="74">
        <f t="shared" si="2"/>
        <v>0.62540795167244612</v>
      </c>
      <c r="H11" s="596"/>
      <c r="I11" s="596"/>
      <c r="J11" s="596"/>
      <c r="K11" s="596"/>
    </row>
    <row r="12" spans="1:11" x14ac:dyDescent="0.2">
      <c r="B12" s="255" t="s">
        <v>182</v>
      </c>
      <c r="C12" s="274">
        <f>SUM(C5:C11)</f>
        <v>2191885.4785569999</v>
      </c>
      <c r="D12" s="274">
        <f t="shared" ref="D12:E12" si="4">SUM(D5:D11)</f>
        <v>2082152.7342490002</v>
      </c>
      <c r="E12" s="274">
        <f t="shared" si="4"/>
        <v>2710617.1442590007</v>
      </c>
      <c r="F12" s="274">
        <f>SUM(F5:F11)</f>
        <v>6984655.3570650006</v>
      </c>
      <c r="G12" s="274">
        <f>SUM(G5:G11)</f>
        <v>100</v>
      </c>
      <c r="H12" s="596"/>
      <c r="I12" s="596"/>
      <c r="J12" s="596"/>
      <c r="K12" s="596"/>
    </row>
    <row r="13" spans="1:11" x14ac:dyDescent="0.2">
      <c r="B13" s="98"/>
      <c r="C13" s="105"/>
      <c r="D13" s="105"/>
      <c r="E13" s="105"/>
      <c r="F13" s="105"/>
      <c r="G13" s="98"/>
      <c r="H13" s="596"/>
      <c r="I13" s="596"/>
      <c r="J13" s="596"/>
      <c r="K13" s="596"/>
    </row>
    <row r="14" spans="1:11" x14ac:dyDescent="0.2">
      <c r="B14" s="703" t="s">
        <v>209</v>
      </c>
      <c r="C14" s="704"/>
      <c r="D14" s="704"/>
      <c r="E14" s="704"/>
      <c r="F14" s="704"/>
      <c r="G14" s="705"/>
      <c r="H14" s="47"/>
    </row>
    <row r="15" spans="1:11" x14ac:dyDescent="0.2">
      <c r="B15" s="251"/>
      <c r="C15" s="251"/>
      <c r="D15" s="251"/>
      <c r="E15" s="251"/>
      <c r="F15" s="251"/>
      <c r="G15" s="251"/>
      <c r="H15" s="350"/>
      <c r="I15" s="350"/>
      <c r="J15" s="350"/>
      <c r="K15" s="350"/>
    </row>
    <row r="16" spans="1:11" x14ac:dyDescent="0.2">
      <c r="B16" s="251" t="s">
        <v>200</v>
      </c>
      <c r="C16" s="203" t="s">
        <v>329</v>
      </c>
      <c r="D16" s="203" t="s">
        <v>330</v>
      </c>
      <c r="E16" s="203" t="s">
        <v>331</v>
      </c>
      <c r="F16" s="203" t="s">
        <v>328</v>
      </c>
      <c r="G16" s="251" t="s">
        <v>210</v>
      </c>
      <c r="H16" s="227"/>
      <c r="J16" s="350"/>
    </row>
    <row r="17" spans="2:12" x14ac:dyDescent="0.2">
      <c r="B17" s="251" t="s">
        <v>202</v>
      </c>
      <c r="C17" s="307">
        <v>7609.621443</v>
      </c>
      <c r="D17" s="324">
        <v>8748.9401510000007</v>
      </c>
      <c r="E17" s="324">
        <v>91206.805840999994</v>
      </c>
      <c r="F17" s="254">
        <f t="shared" ref="F17:F23" si="5">SUM(C17:E17)</f>
        <v>107565.36743499999</v>
      </c>
      <c r="G17" s="254">
        <f>F17/$F$24*100</f>
        <v>92.887247542323308</v>
      </c>
      <c r="H17" s="308"/>
      <c r="I17" s="298"/>
      <c r="J17" s="298">
        <v>91206.805840999994</v>
      </c>
      <c r="K17" s="298">
        <v>107565.36743499999</v>
      </c>
    </row>
    <row r="18" spans="2:12" x14ac:dyDescent="0.2">
      <c r="B18" s="265" t="s">
        <v>203</v>
      </c>
      <c r="C18" s="307">
        <v>0</v>
      </c>
      <c r="D18" s="543">
        <v>0</v>
      </c>
      <c r="E18" s="307">
        <v>0</v>
      </c>
      <c r="F18" s="254">
        <f t="shared" si="5"/>
        <v>0</v>
      </c>
      <c r="G18" s="254">
        <f t="shared" ref="G18:G23" si="6">F18/$F$24*100</f>
        <v>0</v>
      </c>
      <c r="H18" s="227"/>
    </row>
    <row r="19" spans="2:12" x14ac:dyDescent="0.2">
      <c r="B19" s="265" t="s">
        <v>204</v>
      </c>
      <c r="C19" s="307">
        <v>0</v>
      </c>
      <c r="D19" s="543">
        <v>0</v>
      </c>
      <c r="E19" s="307">
        <v>0</v>
      </c>
      <c r="F19" s="254">
        <f t="shared" si="5"/>
        <v>0</v>
      </c>
      <c r="G19" s="254">
        <f t="shared" si="6"/>
        <v>0</v>
      </c>
      <c r="H19" s="227"/>
    </row>
    <row r="20" spans="2:12" x14ac:dyDescent="0.2">
      <c r="B20" s="251" t="s">
        <v>205</v>
      </c>
      <c r="C20" s="307">
        <v>0</v>
      </c>
      <c r="D20" s="543">
        <v>4610.9255999999996</v>
      </c>
      <c r="E20" s="307">
        <v>3625.7899000000002</v>
      </c>
      <c r="F20" s="254">
        <f t="shared" si="5"/>
        <v>8236.7155000000002</v>
      </c>
      <c r="G20" s="254">
        <f t="shared" si="6"/>
        <v>7.1127524576766801</v>
      </c>
      <c r="I20" s="298"/>
      <c r="J20" s="298">
        <v>3625.7899000000002</v>
      </c>
      <c r="K20" s="298">
        <v>8236.7155000000002</v>
      </c>
    </row>
    <row r="21" spans="2:12" x14ac:dyDescent="0.2">
      <c r="B21" s="251" t="s">
        <v>206</v>
      </c>
      <c r="C21" s="307">
        <v>0</v>
      </c>
      <c r="D21" s="307">
        <v>0</v>
      </c>
      <c r="E21" s="307">
        <v>0</v>
      </c>
      <c r="F21" s="254">
        <f t="shared" si="5"/>
        <v>0</v>
      </c>
      <c r="G21" s="254">
        <f t="shared" si="6"/>
        <v>0</v>
      </c>
      <c r="H21" s="89"/>
    </row>
    <row r="22" spans="2:12" x14ac:dyDescent="0.2">
      <c r="B22" s="251" t="s">
        <v>207</v>
      </c>
      <c r="C22" s="307">
        <v>0</v>
      </c>
      <c r="D22" s="307">
        <v>0</v>
      </c>
      <c r="E22" s="307">
        <v>0</v>
      </c>
      <c r="F22" s="254">
        <f t="shared" si="5"/>
        <v>0</v>
      </c>
      <c r="G22" s="254">
        <f t="shared" si="6"/>
        <v>0</v>
      </c>
      <c r="H22" s="89"/>
    </row>
    <row r="23" spans="2:12" x14ac:dyDescent="0.2">
      <c r="B23" s="251" t="s">
        <v>208</v>
      </c>
      <c r="C23" s="307">
        <v>0</v>
      </c>
      <c r="D23" s="307">
        <v>0</v>
      </c>
      <c r="E23" s="307">
        <v>0</v>
      </c>
      <c r="F23" s="254">
        <f t="shared" si="5"/>
        <v>0</v>
      </c>
      <c r="G23" s="254">
        <f t="shared" si="6"/>
        <v>0</v>
      </c>
      <c r="H23" s="67"/>
    </row>
    <row r="24" spans="2:12" x14ac:dyDescent="0.2">
      <c r="B24" s="255" t="s">
        <v>182</v>
      </c>
      <c r="C24" s="274">
        <f>SUM(C17:C23)</f>
        <v>7609.621443</v>
      </c>
      <c r="D24" s="274">
        <f t="shared" ref="D24:E24" si="7">SUM(D17:D23)</f>
        <v>13359.865751000001</v>
      </c>
      <c r="E24" s="274">
        <f t="shared" si="7"/>
        <v>94832.595740999997</v>
      </c>
      <c r="F24" s="274">
        <f>SUM(F17:F23)</f>
        <v>115802.082935</v>
      </c>
      <c r="G24" s="274">
        <f>SUM(G17:G23)</f>
        <v>99.999999999999986</v>
      </c>
    </row>
    <row r="25" spans="2:12" x14ac:dyDescent="0.2">
      <c r="B25" s="275"/>
      <c r="C25" s="275"/>
      <c r="D25" s="275"/>
      <c r="E25" s="275"/>
      <c r="F25" s="67" t="s">
        <v>525</v>
      </c>
      <c r="G25" s="105"/>
      <c r="H25" s="89"/>
    </row>
    <row r="26" spans="2:12" x14ac:dyDescent="0.2">
      <c r="B26" s="703" t="s">
        <v>211</v>
      </c>
      <c r="C26" s="704"/>
      <c r="D26" s="704"/>
      <c r="E26" s="704"/>
      <c r="F26" s="704"/>
      <c r="G26" s="705"/>
    </row>
    <row r="27" spans="2:12" x14ac:dyDescent="0.2">
      <c r="B27" s="251"/>
      <c r="C27" s="251"/>
      <c r="D27" s="251"/>
      <c r="E27" s="251"/>
      <c r="F27" s="251"/>
      <c r="G27" s="251"/>
    </row>
    <row r="28" spans="2:12" x14ac:dyDescent="0.2">
      <c r="B28" s="251" t="s">
        <v>200</v>
      </c>
      <c r="C28" s="203" t="s">
        <v>329</v>
      </c>
      <c r="D28" s="203" t="s">
        <v>330</v>
      </c>
      <c r="E28" s="203" t="s">
        <v>331</v>
      </c>
      <c r="F28" s="203" t="s">
        <v>328</v>
      </c>
      <c r="G28" s="251" t="s">
        <v>212</v>
      </c>
    </row>
    <row r="29" spans="2:12" x14ac:dyDescent="0.2">
      <c r="B29" s="251" t="s">
        <v>202</v>
      </c>
      <c r="C29" s="45">
        <v>2182009.67</v>
      </c>
      <c r="D29" s="597">
        <v>2073597.18</v>
      </c>
      <c r="E29" s="597">
        <v>2752831.64</v>
      </c>
      <c r="F29" s="597">
        <v>7008438.4900000002</v>
      </c>
      <c r="G29" s="254">
        <f>F29/$F$36*100</f>
        <v>98.704042085919525</v>
      </c>
      <c r="H29" s="67"/>
      <c r="I29" s="350"/>
      <c r="J29" s="350"/>
      <c r="K29" s="350"/>
      <c r="L29" s="298"/>
    </row>
    <row r="30" spans="2:12" x14ac:dyDescent="0.2">
      <c r="B30" s="251" t="s">
        <v>203</v>
      </c>
      <c r="C30" s="317" t="s">
        <v>524</v>
      </c>
      <c r="D30" s="317" t="s">
        <v>524</v>
      </c>
      <c r="E30" s="317" t="s">
        <v>524</v>
      </c>
      <c r="F30" s="317" t="s">
        <v>524</v>
      </c>
      <c r="G30" s="254"/>
      <c r="H30" s="298"/>
      <c r="I30" s="298"/>
      <c r="J30" s="298"/>
      <c r="K30" s="298"/>
      <c r="L30" s="298"/>
    </row>
    <row r="31" spans="2:12" x14ac:dyDescent="0.2">
      <c r="B31" s="251" t="s">
        <v>204</v>
      </c>
      <c r="C31" s="317">
        <v>4249.45</v>
      </c>
      <c r="D31" s="317">
        <v>4859.55</v>
      </c>
      <c r="E31" s="317">
        <v>8447.3700000000008</v>
      </c>
      <c r="F31" s="317">
        <v>17556.37</v>
      </c>
      <c r="G31" s="254">
        <f t="shared" ref="G31:G35" si="8">F31/$F$36*100</f>
        <v>0.24725688694115586</v>
      </c>
      <c r="H31" s="298"/>
      <c r="I31" s="298"/>
      <c r="J31" s="298"/>
      <c r="K31" s="298"/>
      <c r="L31" s="298"/>
    </row>
    <row r="32" spans="2:12" x14ac:dyDescent="0.2">
      <c r="B32" s="251" t="s">
        <v>205</v>
      </c>
      <c r="C32" s="317">
        <v>6316.08</v>
      </c>
      <c r="D32" s="317">
        <v>9742.82</v>
      </c>
      <c r="E32" s="317">
        <v>14721.09</v>
      </c>
      <c r="F32" s="317">
        <v>30779.99</v>
      </c>
      <c r="G32" s="254">
        <f t="shared" si="8"/>
        <v>0.43349305736208044</v>
      </c>
      <c r="H32" s="298"/>
      <c r="I32" s="298"/>
      <c r="J32" s="298"/>
      <c r="K32" s="298"/>
      <c r="L32" s="298"/>
    </row>
    <row r="33" spans="2:12" x14ac:dyDescent="0.2">
      <c r="B33" s="251" t="s">
        <v>206</v>
      </c>
      <c r="C33" s="317" t="s">
        <v>524</v>
      </c>
      <c r="D33" s="317" t="s">
        <v>524</v>
      </c>
      <c r="E33" s="317" t="s">
        <v>524</v>
      </c>
      <c r="F33" s="317" t="s">
        <v>524</v>
      </c>
      <c r="G33" s="254"/>
      <c r="H33" s="298"/>
      <c r="I33" s="298"/>
      <c r="J33" s="298"/>
      <c r="K33" s="298"/>
      <c r="L33" s="298"/>
    </row>
    <row r="34" spans="2:12" x14ac:dyDescent="0.2">
      <c r="B34" s="251" t="s">
        <v>207</v>
      </c>
      <c r="C34" s="317" t="s">
        <v>524</v>
      </c>
      <c r="D34" s="317" t="s">
        <v>524</v>
      </c>
      <c r="E34" s="317" t="s">
        <v>524</v>
      </c>
      <c r="F34" s="317" t="s">
        <v>524</v>
      </c>
      <c r="G34" s="254"/>
      <c r="H34" s="298"/>
      <c r="I34" s="298"/>
      <c r="J34" s="298"/>
      <c r="K34" s="298"/>
      <c r="L34" s="298"/>
    </row>
    <row r="35" spans="2:12" x14ac:dyDescent="0.2">
      <c r="B35" s="251" t="s">
        <v>208</v>
      </c>
      <c r="C35" s="317">
        <v>6919.9</v>
      </c>
      <c r="D35" s="317">
        <v>7313.05</v>
      </c>
      <c r="E35" s="317">
        <v>29449.64</v>
      </c>
      <c r="F35" s="317">
        <v>43682.59</v>
      </c>
      <c r="G35" s="254">
        <f t="shared" si="8"/>
        <v>0.6152081106132341</v>
      </c>
      <c r="H35" s="298"/>
      <c r="I35" s="298"/>
      <c r="J35" s="298"/>
      <c r="K35" s="298"/>
      <c r="L35" s="298"/>
    </row>
    <row r="36" spans="2:12" x14ac:dyDescent="0.2">
      <c r="B36" s="251" t="s">
        <v>182</v>
      </c>
      <c r="C36" s="597">
        <v>2199495.11</v>
      </c>
      <c r="D36" s="317">
        <v>2095512.6</v>
      </c>
      <c r="E36" s="317">
        <v>2805449.73</v>
      </c>
      <c r="F36" s="317">
        <v>7100457.4299999997</v>
      </c>
      <c r="G36" s="276">
        <f>SUM(G29:G35)</f>
        <v>100.00000014083601</v>
      </c>
      <c r="H36" s="350"/>
      <c r="I36" s="298"/>
      <c r="J36" s="298"/>
      <c r="K36" s="298"/>
      <c r="L36" s="298"/>
    </row>
    <row r="37" spans="2:12" x14ac:dyDescent="0.2">
      <c r="B37" s="98"/>
      <c r="C37" s="275"/>
      <c r="D37" s="275"/>
      <c r="E37" s="275"/>
      <c r="F37" s="275"/>
      <c r="G37" s="105"/>
      <c r="H37" s="89"/>
      <c r="L37" s="298"/>
    </row>
    <row r="38" spans="2:12" x14ac:dyDescent="0.2">
      <c r="B38" s="703" t="s">
        <v>279</v>
      </c>
      <c r="C38" s="704"/>
      <c r="D38" s="704"/>
      <c r="E38" s="704"/>
      <c r="F38" s="704"/>
      <c r="G38" s="705"/>
      <c r="H38" s="324"/>
      <c r="L38" s="298"/>
    </row>
    <row r="39" spans="2:12" x14ac:dyDescent="0.2">
      <c r="B39" s="251" t="s">
        <v>200</v>
      </c>
      <c r="C39" s="203" t="s">
        <v>329</v>
      </c>
      <c r="D39" s="203" t="s">
        <v>330</v>
      </c>
      <c r="E39" s="203" t="s">
        <v>331</v>
      </c>
      <c r="F39" s="203" t="s">
        <v>328</v>
      </c>
      <c r="G39" s="254" t="s">
        <v>213</v>
      </c>
      <c r="H39" s="324"/>
    </row>
    <row r="40" spans="2:12" x14ac:dyDescent="0.2">
      <c r="B40" s="251" t="s">
        <v>202</v>
      </c>
      <c r="C40" s="307">
        <v>1909766.9141762462</v>
      </c>
      <c r="D40" s="307">
        <v>1962616.0423815548</v>
      </c>
      <c r="E40" s="307">
        <v>1668847.9261400381</v>
      </c>
      <c r="F40" s="254">
        <v>5541230.8826978402</v>
      </c>
      <c r="G40" s="254">
        <f>F40/$F$48*100</f>
        <v>93.906022977087048</v>
      </c>
      <c r="H40" s="324"/>
    </row>
    <row r="41" spans="2:12" x14ac:dyDescent="0.2">
      <c r="B41" s="251" t="s">
        <v>203</v>
      </c>
      <c r="C41" s="307">
        <v>0</v>
      </c>
      <c r="D41" s="307">
        <v>0</v>
      </c>
      <c r="E41" s="307">
        <v>0</v>
      </c>
      <c r="F41" s="254">
        <f t="shared" ref="F41" si="9">SUM(C41:E41)</f>
        <v>0</v>
      </c>
      <c r="G41" s="254">
        <f t="shared" ref="G41:G47" si="10">F41/$F$48*100</f>
        <v>0</v>
      </c>
      <c r="H41" s="324"/>
    </row>
    <row r="42" spans="2:12" x14ac:dyDescent="0.2">
      <c r="B42" s="251" t="s">
        <v>204</v>
      </c>
      <c r="C42" s="307">
        <v>20689.538005999999</v>
      </c>
      <c r="D42" s="307">
        <v>5105.4349659999998</v>
      </c>
      <c r="E42" s="307">
        <v>7993.8306089999996</v>
      </c>
      <c r="F42" s="254">
        <v>33788.803581</v>
      </c>
      <c r="G42" s="254">
        <f t="shared" si="10"/>
        <v>0.57261143464588016</v>
      </c>
      <c r="H42" s="324"/>
    </row>
    <row r="43" spans="2:12" x14ac:dyDescent="0.2">
      <c r="B43" s="251" t="s">
        <v>205</v>
      </c>
      <c r="C43" s="74">
        <v>83776.336431999996</v>
      </c>
      <c r="D43" s="74">
        <v>84804.147312000001</v>
      </c>
      <c r="E43" s="74">
        <v>157225.68440599999</v>
      </c>
      <c r="F43" s="254">
        <v>325806.16814999998</v>
      </c>
      <c r="G43" s="254">
        <f t="shared" si="10"/>
        <v>5.5213655882670647</v>
      </c>
      <c r="H43" s="324"/>
    </row>
    <row r="44" spans="2:12" x14ac:dyDescent="0.2">
      <c r="B44" s="251" t="s">
        <v>206</v>
      </c>
      <c r="C44" s="307">
        <v>0</v>
      </c>
      <c r="D44" s="307">
        <v>0</v>
      </c>
      <c r="E44" s="307">
        <v>0</v>
      </c>
      <c r="F44" s="254">
        <f t="shared" ref="F44:F47" si="11">SUM(C44:E44)</f>
        <v>0</v>
      </c>
      <c r="G44" s="254">
        <f t="shared" si="10"/>
        <v>0</v>
      </c>
      <c r="H44" s="324"/>
    </row>
    <row r="45" spans="2:12" x14ac:dyDescent="0.2">
      <c r="B45" s="251" t="s">
        <v>214</v>
      </c>
      <c r="C45" s="307">
        <v>0</v>
      </c>
      <c r="D45" s="307">
        <v>0</v>
      </c>
      <c r="E45" s="307">
        <v>0</v>
      </c>
      <c r="F45" s="254">
        <f t="shared" si="11"/>
        <v>0</v>
      </c>
      <c r="G45" s="254">
        <f t="shared" si="10"/>
        <v>0</v>
      </c>
      <c r="H45" s="324"/>
    </row>
    <row r="46" spans="2:12" x14ac:dyDescent="0.2">
      <c r="B46" s="251" t="s">
        <v>207</v>
      </c>
      <c r="C46" s="307">
        <v>0</v>
      </c>
      <c r="D46" s="307">
        <v>0</v>
      </c>
      <c r="E46" s="307">
        <v>0</v>
      </c>
      <c r="F46" s="254">
        <f t="shared" si="11"/>
        <v>0</v>
      </c>
      <c r="G46" s="254">
        <f t="shared" si="10"/>
        <v>0</v>
      </c>
      <c r="H46" s="324"/>
    </row>
    <row r="47" spans="2:12" x14ac:dyDescent="0.2">
      <c r="B47" s="251" t="s">
        <v>208</v>
      </c>
      <c r="C47" s="307">
        <v>0</v>
      </c>
      <c r="D47" s="307">
        <v>0</v>
      </c>
      <c r="E47" s="307">
        <v>0</v>
      </c>
      <c r="F47" s="254">
        <f t="shared" si="11"/>
        <v>0</v>
      </c>
      <c r="G47" s="254">
        <f t="shared" si="10"/>
        <v>0</v>
      </c>
    </row>
    <row r="48" spans="2:12" x14ac:dyDescent="0.2">
      <c r="B48" s="251" t="s">
        <v>182</v>
      </c>
      <c r="C48" s="276">
        <f>SUM(C40:C47)</f>
        <v>2014232.7886142461</v>
      </c>
      <c r="D48" s="276">
        <f t="shared" ref="D48:E48" si="12">SUM(D40:D47)</f>
        <v>2052525.6246595548</v>
      </c>
      <c r="E48" s="276">
        <f t="shared" si="12"/>
        <v>1834067.4411550381</v>
      </c>
      <c r="F48" s="274">
        <f>SUM(F40:F47)</f>
        <v>5900825.8544288408</v>
      </c>
      <c r="G48" s="274">
        <f>SUM(G40:G47)</f>
        <v>99.999999999999986</v>
      </c>
    </row>
    <row r="49" spans="2:7" x14ac:dyDescent="0.2">
      <c r="C49" s="188"/>
      <c r="D49" s="188"/>
      <c r="E49" s="188"/>
      <c r="F49" s="89"/>
      <c r="G49" s="89"/>
    </row>
    <row r="50" spans="2:7" x14ac:dyDescent="0.2">
      <c r="F50" s="227"/>
    </row>
    <row r="51" spans="2:7" x14ac:dyDescent="0.2">
      <c r="C51" s="227"/>
      <c r="D51" s="227"/>
      <c r="E51" s="227"/>
      <c r="F51" s="227"/>
    </row>
    <row r="54" spans="2:7" x14ac:dyDescent="0.2">
      <c r="B54" s="89"/>
      <c r="C54" s="89"/>
      <c r="D54" s="89"/>
      <c r="E54" s="89"/>
      <c r="F54" s="89"/>
    </row>
    <row r="55" spans="2:7" x14ac:dyDescent="0.2">
      <c r="B55" s="89"/>
      <c r="C55" s="89"/>
      <c r="D55" s="89"/>
      <c r="E55" s="89"/>
      <c r="F55" s="89"/>
    </row>
    <row r="56" spans="2:7" x14ac:dyDescent="0.2">
      <c r="B56" s="89"/>
      <c r="C56" s="89"/>
      <c r="D56" s="89"/>
      <c r="E56" s="89"/>
      <c r="F56" s="89"/>
    </row>
    <row r="57" spans="2:7" x14ac:dyDescent="0.2">
      <c r="B57" s="89"/>
      <c r="C57" s="89"/>
      <c r="D57" s="89"/>
      <c r="E57" s="89"/>
      <c r="F57" s="89"/>
    </row>
    <row r="58" spans="2:7" x14ac:dyDescent="0.2">
      <c r="B58" s="89"/>
      <c r="C58" s="89"/>
      <c r="D58" s="89"/>
      <c r="E58" s="89"/>
      <c r="F58" s="89"/>
    </row>
    <row r="59" spans="2:7" x14ac:dyDescent="0.2">
      <c r="B59" s="89"/>
      <c r="C59" s="89"/>
      <c r="D59" s="89"/>
      <c r="E59" s="89"/>
      <c r="F59" s="89"/>
    </row>
    <row r="60" spans="2:7" x14ac:dyDescent="0.2">
      <c r="B60" s="89"/>
      <c r="C60" s="89"/>
      <c r="D60" s="89"/>
      <c r="E60" s="89"/>
      <c r="F60" s="89"/>
    </row>
    <row r="61" spans="2:7" x14ac:dyDescent="0.2">
      <c r="B61" s="89"/>
      <c r="C61" s="89"/>
      <c r="D61" s="89"/>
      <c r="E61" s="89"/>
      <c r="F61" s="89"/>
    </row>
    <row r="62" spans="2:7" x14ac:dyDescent="0.2">
      <c r="B62" s="89"/>
      <c r="C62" s="89"/>
      <c r="D62" s="89"/>
      <c r="E62" s="89"/>
      <c r="F62" s="89"/>
    </row>
    <row r="63" spans="2:7" x14ac:dyDescent="0.2">
      <c r="B63" s="89"/>
      <c r="C63" s="89"/>
      <c r="D63" s="89"/>
      <c r="E63" s="89"/>
      <c r="F63" s="89"/>
    </row>
  </sheetData>
  <mergeCells count="5">
    <mergeCell ref="B1:G1"/>
    <mergeCell ref="B2:G2"/>
    <mergeCell ref="B14:G14"/>
    <mergeCell ref="B26:G26"/>
    <mergeCell ref="B38:G3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H31"/>
  <sheetViews>
    <sheetView workbookViewId="0">
      <selection activeCell="G10" sqref="G10"/>
    </sheetView>
  </sheetViews>
  <sheetFormatPr defaultRowHeight="15" x14ac:dyDescent="0.2"/>
  <cols>
    <col min="1" max="3" width="9.14453125" style="39"/>
    <col min="4" max="4" width="48.5625" style="39" bestFit="1" customWidth="1"/>
    <col min="5" max="5" width="13.31640625" style="39" bestFit="1" customWidth="1"/>
    <col min="6" max="6" width="22.59765625" style="39" bestFit="1" customWidth="1"/>
    <col min="7" max="7" width="13.31640625" style="39" bestFit="1" customWidth="1"/>
    <col min="8" max="8" width="9.14453125" style="39"/>
  </cols>
  <sheetData>
    <row r="2" spans="2:8" x14ac:dyDescent="0.2">
      <c r="B2" s="710" t="s">
        <v>531</v>
      </c>
      <c r="C2" s="711"/>
      <c r="D2" s="711"/>
      <c r="E2" s="711"/>
      <c r="F2" s="712"/>
    </row>
    <row r="3" spans="2:8" x14ac:dyDescent="0.2">
      <c r="B3" s="713" t="s">
        <v>337</v>
      </c>
      <c r="C3" s="713"/>
      <c r="D3" s="713"/>
      <c r="E3" s="713"/>
      <c r="F3" s="713"/>
    </row>
    <row r="4" spans="2:8" x14ac:dyDescent="0.2">
      <c r="B4" s="88" t="s">
        <v>215</v>
      </c>
      <c r="C4" s="88" t="s">
        <v>21</v>
      </c>
      <c r="D4" s="88" t="s">
        <v>216</v>
      </c>
      <c r="E4" s="88" t="s">
        <v>286</v>
      </c>
      <c r="F4" s="88" t="s">
        <v>217</v>
      </c>
    </row>
    <row r="5" spans="2:8" x14ac:dyDescent="0.2">
      <c r="B5" s="250">
        <v>1</v>
      </c>
      <c r="C5" s="251" t="s">
        <v>257</v>
      </c>
      <c r="D5" s="39" t="s">
        <v>265</v>
      </c>
      <c r="E5" s="307">
        <v>6552482.9396497486</v>
      </c>
      <c r="F5" s="329">
        <v>92.282546584695297</v>
      </c>
      <c r="G5" s="333"/>
    </row>
    <row r="6" spans="2:8" x14ac:dyDescent="0.2">
      <c r="B6" s="250">
        <v>2</v>
      </c>
      <c r="C6" s="251" t="s">
        <v>272</v>
      </c>
      <c r="D6" s="39" t="s">
        <v>274</v>
      </c>
      <c r="E6" s="307">
        <v>333962.20619739901</v>
      </c>
      <c r="F6" s="329">
        <v>4.7033900179199026</v>
      </c>
      <c r="G6" s="333"/>
    </row>
    <row r="7" spans="2:8" x14ac:dyDescent="0.2">
      <c r="B7" s="250">
        <v>3</v>
      </c>
      <c r="C7" s="251" t="s">
        <v>261</v>
      </c>
      <c r="D7" s="39" t="s">
        <v>268</v>
      </c>
      <c r="E7" s="307">
        <v>161146.35857093101</v>
      </c>
      <c r="F7" s="329">
        <v>2.2695208028379632</v>
      </c>
      <c r="G7" s="333"/>
    </row>
    <row r="8" spans="2:8" x14ac:dyDescent="0.2">
      <c r="B8" s="250">
        <v>4</v>
      </c>
      <c r="C8" s="251" t="s">
        <v>259</v>
      </c>
      <c r="D8" s="39" t="s">
        <v>266</v>
      </c>
      <c r="E8" s="307">
        <v>28740.628518516998</v>
      </c>
      <c r="F8" s="329">
        <v>0.40477150639864751</v>
      </c>
      <c r="G8" s="333"/>
    </row>
    <row r="9" spans="2:8" x14ac:dyDescent="0.2">
      <c r="B9" s="250">
        <v>5</v>
      </c>
      <c r="C9" s="251" t="s">
        <v>263</v>
      </c>
      <c r="D9" s="39" t="s">
        <v>270</v>
      </c>
      <c r="E9" s="307">
        <v>10471.152593783001</v>
      </c>
      <c r="F9" s="329">
        <v>0.14747152124334792</v>
      </c>
      <c r="G9" s="333"/>
    </row>
    <row r="10" spans="2:8" x14ac:dyDescent="0.2">
      <c r="B10" s="250">
        <v>6</v>
      </c>
      <c r="C10" s="251" t="s">
        <v>260</v>
      </c>
      <c r="D10" s="39" t="s">
        <v>267</v>
      </c>
      <c r="E10" s="307">
        <v>6688.2281771420003</v>
      </c>
      <c r="F10" s="329">
        <v>9.4194328167021529E-2</v>
      </c>
      <c r="G10" s="333"/>
    </row>
    <row r="11" spans="2:8" x14ac:dyDescent="0.2">
      <c r="B11" s="250">
        <v>7</v>
      </c>
      <c r="C11" s="251" t="s">
        <v>273</v>
      </c>
      <c r="D11" s="39" t="s">
        <v>275</v>
      </c>
      <c r="E11" s="307">
        <v>4287.3582444809999</v>
      </c>
      <c r="F11" s="329">
        <v>6.038143716902894E-2</v>
      </c>
      <c r="G11" s="333"/>
    </row>
    <row r="12" spans="2:8" x14ac:dyDescent="0.2">
      <c r="B12" s="250">
        <v>8</v>
      </c>
      <c r="C12" s="251" t="s">
        <v>264</v>
      </c>
      <c r="D12" s="39" t="s">
        <v>475</v>
      </c>
      <c r="E12" s="307">
        <v>1878.9832697899999</v>
      </c>
      <c r="F12" s="329">
        <v>2.6462848163558497E-2</v>
      </c>
      <c r="G12" s="333"/>
      <c r="H12" s="281"/>
    </row>
    <row r="13" spans="2:8" x14ac:dyDescent="0.2">
      <c r="B13" s="250">
        <v>9</v>
      </c>
      <c r="C13" s="251" t="s">
        <v>262</v>
      </c>
      <c r="D13" s="39" t="s">
        <v>269</v>
      </c>
      <c r="E13" s="307">
        <v>379.83015</v>
      </c>
      <c r="F13" s="329">
        <v>5.3493757762489384E-3</v>
      </c>
      <c r="G13" s="333"/>
    </row>
    <row r="14" spans="2:8" x14ac:dyDescent="0.2">
      <c r="B14" s="250">
        <v>10</v>
      </c>
      <c r="C14" s="251" t="s">
        <v>264</v>
      </c>
      <c r="D14" s="39" t="s">
        <v>271</v>
      </c>
      <c r="E14" s="307">
        <v>239.78949324000001</v>
      </c>
      <c r="F14" s="329">
        <v>3.377099228529027E-3</v>
      </c>
      <c r="G14" s="333"/>
    </row>
    <row r="15" spans="2:8" x14ac:dyDescent="0.2">
      <c r="B15" s="98"/>
      <c r="C15" s="98"/>
      <c r="D15" s="278"/>
      <c r="E15" s="105"/>
      <c r="F15" s="105"/>
    </row>
    <row r="16" spans="2:8" x14ac:dyDescent="0.2">
      <c r="B16" s="714" t="s">
        <v>341</v>
      </c>
      <c r="C16" s="704"/>
      <c r="D16" s="704"/>
      <c r="E16" s="704"/>
      <c r="F16" s="705"/>
    </row>
    <row r="17" spans="1:8" x14ac:dyDescent="0.2">
      <c r="B17" s="88" t="s">
        <v>215</v>
      </c>
      <c r="C17" s="88" t="s">
        <v>21</v>
      </c>
      <c r="D17" s="88" t="s">
        <v>216</v>
      </c>
      <c r="E17" s="255" t="s">
        <v>286</v>
      </c>
      <c r="F17" s="88" t="s">
        <v>218</v>
      </c>
      <c r="G17" s="47"/>
    </row>
    <row r="18" spans="1:8" x14ac:dyDescent="0.2">
      <c r="B18" s="250">
        <v>1</v>
      </c>
      <c r="C18" s="536" t="s">
        <v>257</v>
      </c>
      <c r="D18" s="39" t="s">
        <v>265</v>
      </c>
      <c r="E18" s="317">
        <v>3586157.4521798389</v>
      </c>
      <c r="F18" s="277">
        <v>60.773822862239932</v>
      </c>
      <c r="G18" s="333"/>
    </row>
    <row r="19" spans="1:8" x14ac:dyDescent="0.2">
      <c r="B19" s="250">
        <v>2</v>
      </c>
      <c r="C19" s="42" t="s">
        <v>485</v>
      </c>
      <c r="D19" s="39" t="s">
        <v>476</v>
      </c>
      <c r="E19" s="317">
        <v>865928.382216</v>
      </c>
      <c r="F19" s="277">
        <v>14.674698145278789</v>
      </c>
      <c r="G19" s="333"/>
    </row>
    <row r="20" spans="1:8" x14ac:dyDescent="0.2">
      <c r="B20" s="250">
        <v>3</v>
      </c>
      <c r="C20" s="42" t="s">
        <v>486</v>
      </c>
      <c r="D20" s="39" t="s">
        <v>477</v>
      </c>
      <c r="E20" s="317">
        <v>416992.59270400001</v>
      </c>
      <c r="F20" s="277">
        <v>7.0666819016702211</v>
      </c>
      <c r="G20" s="333"/>
    </row>
    <row r="21" spans="1:8" x14ac:dyDescent="0.2">
      <c r="B21" s="250">
        <v>4</v>
      </c>
      <c r="C21" s="42" t="s">
        <v>487</v>
      </c>
      <c r="D21" s="39" t="s">
        <v>478</v>
      </c>
      <c r="E21" s="330">
        <v>235295.40380900001</v>
      </c>
      <c r="F21" s="277">
        <v>3.9874995401262368</v>
      </c>
      <c r="G21" s="333"/>
    </row>
    <row r="22" spans="1:8" x14ac:dyDescent="0.2">
      <c r="B22" s="250">
        <v>5</v>
      </c>
      <c r="C22" s="42" t="s">
        <v>488</v>
      </c>
      <c r="D22" s="39" t="s">
        <v>479</v>
      </c>
      <c r="E22" s="317">
        <v>210726.37736099999</v>
      </c>
      <c r="F22" s="277">
        <v>3.5711336439939205</v>
      </c>
      <c r="G22" s="333"/>
    </row>
    <row r="23" spans="1:8" x14ac:dyDescent="0.2">
      <c r="B23" s="250">
        <v>6</v>
      </c>
      <c r="C23" s="42" t="s">
        <v>489</v>
      </c>
      <c r="D23" s="39" t="s">
        <v>480</v>
      </c>
      <c r="E23" s="317">
        <v>132440.75498100001</v>
      </c>
      <c r="F23" s="277">
        <v>2.2444443921624493</v>
      </c>
      <c r="G23" s="333"/>
    </row>
    <row r="24" spans="1:8" x14ac:dyDescent="0.2">
      <c r="B24" s="250">
        <v>7</v>
      </c>
      <c r="C24" s="42" t="s">
        <v>490</v>
      </c>
      <c r="D24" s="39" t="s">
        <v>481</v>
      </c>
      <c r="E24" s="317">
        <v>91261.669897999993</v>
      </c>
      <c r="F24" s="277">
        <v>1.5465914797248923</v>
      </c>
      <c r="G24" s="333"/>
    </row>
    <row r="25" spans="1:8" x14ac:dyDescent="0.2">
      <c r="B25" s="250">
        <v>8</v>
      </c>
      <c r="C25" s="42" t="s">
        <v>258</v>
      </c>
      <c r="D25" s="39" t="s">
        <v>482</v>
      </c>
      <c r="E25" s="317">
        <v>75840.606941999999</v>
      </c>
      <c r="F25" s="277">
        <v>1.2852541121015826</v>
      </c>
      <c r="G25" s="333"/>
    </row>
    <row r="26" spans="1:8" x14ac:dyDescent="0.2">
      <c r="B26" s="250">
        <v>9</v>
      </c>
      <c r="C26" s="42" t="s">
        <v>259</v>
      </c>
      <c r="D26" s="39" t="s">
        <v>483</v>
      </c>
      <c r="E26" s="317">
        <v>68670.379235999993</v>
      </c>
      <c r="F26" s="277">
        <v>1.1637418376693787</v>
      </c>
      <c r="G26" s="333"/>
    </row>
    <row r="27" spans="1:8" x14ac:dyDescent="0.2">
      <c r="B27" s="250">
        <v>10</v>
      </c>
      <c r="C27" s="42" t="s">
        <v>491</v>
      </c>
      <c r="D27" s="42" t="s">
        <v>484</v>
      </c>
      <c r="E27" s="317">
        <v>47061.285394999999</v>
      </c>
      <c r="F27" s="277">
        <v>0.79753726945997494</v>
      </c>
      <c r="G27" s="333"/>
    </row>
    <row r="28" spans="1:8" x14ac:dyDescent="0.2">
      <c r="A28" s="89"/>
      <c r="B28" s="89"/>
      <c r="C28" s="279"/>
      <c r="D28" s="273"/>
      <c r="E28" s="280"/>
      <c r="F28" s="67"/>
      <c r="G28" s="89"/>
      <c r="H28" s="89"/>
    </row>
    <row r="29" spans="1:8" x14ac:dyDescent="0.2">
      <c r="C29" s="279"/>
      <c r="D29" s="273"/>
      <c r="E29" s="280"/>
      <c r="F29" s="67"/>
    </row>
    <row r="30" spans="1:8" x14ac:dyDescent="0.2">
      <c r="C30" s="279"/>
      <c r="D30" s="273"/>
      <c r="E30" s="280"/>
      <c r="F30" s="67"/>
    </row>
    <row r="31" spans="1:8" x14ac:dyDescent="0.2">
      <c r="C31" s="46"/>
      <c r="E31" s="47"/>
    </row>
  </sheetData>
  <mergeCells count="3">
    <mergeCell ref="B2:F2"/>
    <mergeCell ref="B3:F3"/>
    <mergeCell ref="B16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workbookViewId="0">
      <selection activeCell="E5" sqref="E5"/>
    </sheetView>
  </sheetViews>
  <sheetFormatPr defaultRowHeight="15" x14ac:dyDescent="0.2"/>
  <cols>
    <col min="1" max="1" width="17.890625" style="306" bestFit="1" customWidth="1"/>
    <col min="2" max="2" width="65.109375" style="39" customWidth="1"/>
    <col min="3" max="3" width="31.609375" style="39" bestFit="1" customWidth="1"/>
    <col min="4" max="5" width="18.96484375" style="39" bestFit="1" customWidth="1"/>
    <col min="6" max="6" width="18.5625" style="39" bestFit="1" customWidth="1"/>
    <col min="7" max="7" width="23.9453125" style="39" bestFit="1" customWidth="1"/>
    <col min="8" max="8" width="18.96484375" style="39" bestFit="1" customWidth="1"/>
    <col min="10" max="10" width="18.0234375" bestFit="1" customWidth="1"/>
  </cols>
  <sheetData>
    <row r="1" spans="1:10" ht="18.75" x14ac:dyDescent="0.25">
      <c r="B1" s="40" t="s">
        <v>306</v>
      </c>
    </row>
    <row r="2" spans="1:10" ht="18" x14ac:dyDescent="0.25">
      <c r="A2" s="331" t="s">
        <v>42</v>
      </c>
      <c r="B2" s="41" t="s">
        <v>43</v>
      </c>
      <c r="C2" s="41" t="s">
        <v>280</v>
      </c>
      <c r="D2" s="41" t="s">
        <v>307</v>
      </c>
      <c r="E2" s="41" t="s">
        <v>308</v>
      </c>
      <c r="F2" s="41" t="s">
        <v>309</v>
      </c>
      <c r="G2" s="41" t="s">
        <v>310</v>
      </c>
    </row>
    <row r="3" spans="1:10" x14ac:dyDescent="0.2">
      <c r="A3" s="536" t="s">
        <v>377</v>
      </c>
      <c r="B3" s="335" t="s">
        <v>404</v>
      </c>
      <c r="C3" s="335" t="s">
        <v>405</v>
      </c>
      <c r="D3" s="298">
        <v>7609621443</v>
      </c>
      <c r="E3" s="317">
        <v>6636380950</v>
      </c>
      <c r="F3" s="307"/>
      <c r="G3" s="43">
        <f>SUM(D3:F3)</f>
        <v>14246002393</v>
      </c>
      <c r="H3" s="308"/>
    </row>
    <row r="4" spans="1:10" x14ac:dyDescent="0.2">
      <c r="A4" s="536" t="s">
        <v>406</v>
      </c>
      <c r="B4" s="335" t="s">
        <v>407</v>
      </c>
      <c r="C4" s="335" t="s">
        <v>408</v>
      </c>
      <c r="D4" s="544"/>
      <c r="E4" s="317">
        <v>4610925600</v>
      </c>
      <c r="F4" s="298">
        <v>3625789900</v>
      </c>
      <c r="G4" s="43">
        <f>SUM(D4:F4)</f>
        <v>8236715500</v>
      </c>
      <c r="H4" s="308"/>
    </row>
    <row r="5" spans="1:10" x14ac:dyDescent="0.2">
      <c r="A5" s="536" t="s">
        <v>377</v>
      </c>
      <c r="B5" s="335" t="s">
        <v>404</v>
      </c>
      <c r="C5" s="335" t="s">
        <v>408</v>
      </c>
      <c r="D5" s="544"/>
      <c r="E5" s="317">
        <v>1682088550</v>
      </c>
      <c r="F5" s="307"/>
      <c r="G5" s="43">
        <f t="shared" ref="G5:G10" si="0">SUM(D5:F5)</f>
        <v>1682088550</v>
      </c>
      <c r="H5" s="308"/>
    </row>
    <row r="6" spans="1:10" x14ac:dyDescent="0.2">
      <c r="A6" s="536" t="s">
        <v>409</v>
      </c>
      <c r="B6" s="335" t="s">
        <v>276</v>
      </c>
      <c r="C6" s="335" t="s">
        <v>410</v>
      </c>
      <c r="D6" s="544"/>
      <c r="E6" s="317">
        <v>194528329</v>
      </c>
      <c r="F6" s="307"/>
      <c r="G6" s="43">
        <f t="shared" si="0"/>
        <v>194528329</v>
      </c>
      <c r="H6" s="308"/>
    </row>
    <row r="7" spans="1:10" x14ac:dyDescent="0.2">
      <c r="A7" s="536" t="s">
        <v>411</v>
      </c>
      <c r="B7" s="335" t="s">
        <v>277</v>
      </c>
      <c r="C7" s="335" t="s">
        <v>408</v>
      </c>
      <c r="D7" s="544"/>
      <c r="E7" s="317">
        <v>140514483</v>
      </c>
      <c r="F7" s="307"/>
      <c r="G7" s="43">
        <f t="shared" si="0"/>
        <v>140514483</v>
      </c>
      <c r="H7" s="308"/>
    </row>
    <row r="8" spans="1:10" x14ac:dyDescent="0.2">
      <c r="A8" s="536" t="s">
        <v>412</v>
      </c>
      <c r="B8" s="335" t="s">
        <v>413</v>
      </c>
      <c r="C8" s="335" t="s">
        <v>414</v>
      </c>
      <c r="D8" s="543"/>
      <c r="E8" s="298">
        <v>95427839</v>
      </c>
      <c r="F8" s="307"/>
      <c r="G8" s="43">
        <f t="shared" si="0"/>
        <v>95427839</v>
      </c>
      <c r="H8" s="308"/>
    </row>
    <row r="9" spans="1:10" x14ac:dyDescent="0.2">
      <c r="A9" s="536" t="s">
        <v>373</v>
      </c>
      <c r="B9" s="335" t="s">
        <v>251</v>
      </c>
      <c r="C9" s="335" t="s">
        <v>233</v>
      </c>
      <c r="D9" s="543"/>
      <c r="E9" s="307"/>
      <c r="F9" s="298">
        <v>89929400000</v>
      </c>
      <c r="G9" s="43">
        <f t="shared" si="0"/>
        <v>89929400000</v>
      </c>
      <c r="H9" s="308"/>
    </row>
    <row r="10" spans="1:10" x14ac:dyDescent="0.2">
      <c r="A10" s="536" t="s">
        <v>415</v>
      </c>
      <c r="B10" s="335" t="s">
        <v>416</v>
      </c>
      <c r="C10" s="335" t="s">
        <v>232</v>
      </c>
      <c r="D10" s="543"/>
      <c r="E10" s="307"/>
      <c r="F10" s="298">
        <v>1277405841</v>
      </c>
      <c r="G10" s="43">
        <f t="shared" si="0"/>
        <v>1277405841</v>
      </c>
      <c r="H10" s="308"/>
    </row>
    <row r="11" spans="1:10" x14ac:dyDescent="0.2">
      <c r="A11" s="541"/>
      <c r="B11" s="42"/>
      <c r="C11" s="42"/>
      <c r="D11" s="307"/>
      <c r="E11" s="307"/>
      <c r="F11" s="307"/>
      <c r="G11" s="43"/>
      <c r="H11" s="308"/>
    </row>
    <row r="12" spans="1:10" x14ac:dyDescent="0.2">
      <c r="A12" s="542"/>
      <c r="B12" s="88" t="s">
        <v>182</v>
      </c>
      <c r="C12" s="42"/>
      <c r="D12" s="255">
        <f>SUM(D3:D11)</f>
        <v>7609621443</v>
      </c>
      <c r="E12" s="255">
        <f>SUM(E3:E11)</f>
        <v>13359865751</v>
      </c>
      <c r="F12" s="255">
        <f>SUM(F3:F11)</f>
        <v>94832595741</v>
      </c>
      <c r="G12" s="255">
        <f>SUM(G3:G11)</f>
        <v>115802082935</v>
      </c>
    </row>
    <row r="13" spans="1:10" x14ac:dyDescent="0.2">
      <c r="D13" s="47"/>
      <c r="E13" s="47"/>
      <c r="F13" s="47"/>
    </row>
    <row r="14" spans="1:10" x14ac:dyDescent="0.2">
      <c r="B14" s="48"/>
      <c r="C14" s="48"/>
      <c r="D14" s="567"/>
      <c r="E14" s="567"/>
      <c r="F14" s="567"/>
      <c r="G14" s="308"/>
    </row>
    <row r="15" spans="1:10" x14ac:dyDescent="0.2">
      <c r="A15" s="532"/>
      <c r="B15" s="532"/>
      <c r="C15" s="532"/>
      <c r="D15" s="532"/>
      <c r="E15" s="532"/>
      <c r="F15"/>
      <c r="G15"/>
      <c r="H15"/>
      <c r="J15" s="298"/>
    </row>
    <row r="16" spans="1:10" s="39" customFormat="1" x14ac:dyDescent="0.2">
      <c r="A16" s="532"/>
      <c r="B16" s="532"/>
      <c r="C16" s="532"/>
      <c r="D16" s="532"/>
      <c r="E16" s="532"/>
      <c r="F16"/>
      <c r="G16"/>
      <c r="H16"/>
      <c r="I16"/>
      <c r="J16" s="298"/>
    </row>
    <row r="17" spans="1:10" s="39" customFormat="1" x14ac:dyDescent="0.2">
      <c r="A17" s="532"/>
      <c r="B17" s="532"/>
      <c r="C17" s="532"/>
      <c r="D17" s="532"/>
      <c r="E17" s="532"/>
      <c r="F17"/>
      <c r="G17"/>
      <c r="H17"/>
      <c r="I17"/>
      <c r="J17" s="298"/>
    </row>
    <row r="18" spans="1:10" s="39" customFormat="1" x14ac:dyDescent="0.2">
      <c r="A18" s="532"/>
      <c r="B18" s="532"/>
      <c r="C18" s="532"/>
      <c r="D18" s="532"/>
      <c r="E18" s="532"/>
      <c r="F18"/>
      <c r="G18"/>
      <c r="H18"/>
      <c r="I18"/>
      <c r="J18" s="298"/>
    </row>
    <row r="19" spans="1:10" s="39" customFormat="1" x14ac:dyDescent="0.2">
      <c r="A19" s="532"/>
      <c r="B19" s="532"/>
      <c r="C19" s="532"/>
      <c r="D19" s="532"/>
      <c r="E19" s="532"/>
      <c r="F19"/>
      <c r="G19"/>
      <c r="H19"/>
      <c r="I19"/>
      <c r="J19" s="298"/>
    </row>
    <row r="20" spans="1:10" s="39" customFormat="1" x14ac:dyDescent="0.2">
      <c r="A20" s="532"/>
      <c r="B20" s="532"/>
      <c r="C20" s="532"/>
      <c r="D20" s="532"/>
      <c r="E20" s="532"/>
      <c r="F20"/>
      <c r="G20"/>
      <c r="H20"/>
      <c r="I20"/>
      <c r="J20" s="298"/>
    </row>
    <row r="21" spans="1:10" s="39" customFormat="1" x14ac:dyDescent="0.2">
      <c r="A21" s="532"/>
      <c r="B21" s="532"/>
      <c r="C21" s="532"/>
      <c r="D21" s="532"/>
      <c r="E21" s="532"/>
      <c r="F21"/>
      <c r="G21"/>
      <c r="H21"/>
      <c r="I21"/>
      <c r="J21" s="298"/>
    </row>
    <row r="22" spans="1:10" s="39" customFormat="1" x14ac:dyDescent="0.2">
      <c r="A22" s="532"/>
      <c r="B22" s="532"/>
      <c r="C22" s="532"/>
      <c r="D22" s="532"/>
      <c r="E22" s="532"/>
      <c r="F22"/>
      <c r="G22"/>
      <c r="H22"/>
      <c r="I22"/>
      <c r="J22" s="298"/>
    </row>
    <row r="23" spans="1:10" s="39" customFormat="1" x14ac:dyDescent="0.2">
      <c r="A23" s="46"/>
      <c r="B23" s="46"/>
      <c r="C23" s="46"/>
      <c r="D23" s="46"/>
      <c r="E23" s="46"/>
      <c r="J23" s="308"/>
    </row>
    <row r="24" spans="1:10" s="39" customFormat="1" x14ac:dyDescent="0.2">
      <c r="A24" s="46"/>
      <c r="B24" s="46"/>
      <c r="C24" s="46"/>
      <c r="D24" s="46"/>
      <c r="E24" s="46"/>
      <c r="J24" s="308"/>
    </row>
    <row r="25" spans="1:10" x14ac:dyDescent="0.2">
      <c r="A25" s="532"/>
      <c r="B25" s="532"/>
      <c r="C25" s="532"/>
      <c r="D25" s="532"/>
      <c r="E25" s="532"/>
      <c r="F25"/>
      <c r="G25"/>
      <c r="H25"/>
      <c r="J25" s="29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5"/>
  <sheetViews>
    <sheetView tabSelected="1" zoomScale="89" zoomScaleNormal="89" workbookViewId="0">
      <pane ySplit="2" topLeftCell="A3" activePane="bottomLeft" state="frozen"/>
      <selection activeCell="A2" sqref="A2"/>
      <selection pane="bottomLeft" activeCell="F2" sqref="F2"/>
    </sheetView>
  </sheetViews>
  <sheetFormatPr defaultColWidth="9.14453125" defaultRowHeight="18" x14ac:dyDescent="0.2"/>
  <cols>
    <col min="1" max="1" width="11.43359375" style="61" customWidth="1"/>
    <col min="2" max="2" width="12.5078125" style="62" customWidth="1"/>
    <col min="3" max="3" width="26.36328125" style="51" customWidth="1"/>
    <col min="4" max="4" width="25.15234375" style="51" customWidth="1"/>
    <col min="5" max="5" width="26.09765625" style="63" customWidth="1"/>
    <col min="6" max="6" width="27.7109375" style="51" customWidth="1"/>
    <col min="7" max="7" width="19.50390625" style="51" customWidth="1"/>
    <col min="8" max="8" width="29.0546875" style="51" customWidth="1"/>
    <col min="9" max="9" width="26.90234375" style="64" customWidth="1"/>
    <col min="10" max="10" width="26.90234375" style="51" customWidth="1"/>
    <col min="11" max="11" width="19.50390625" style="51" customWidth="1"/>
    <col min="12" max="12" width="16.27734375" style="52" customWidth="1"/>
    <col min="13" max="13" width="9.953125" style="51" bestFit="1" customWidth="1"/>
    <col min="14" max="14" width="9.953125" style="65" bestFit="1" customWidth="1"/>
    <col min="15" max="16" width="9.953125" style="54" bestFit="1" customWidth="1"/>
    <col min="17" max="16384" width="9.14453125" style="89"/>
  </cols>
  <sheetData>
    <row r="1" spans="1:21" x14ac:dyDescent="0.2">
      <c r="A1" s="669" t="s">
        <v>311</v>
      </c>
      <c r="B1" s="669"/>
      <c r="C1" s="669"/>
      <c r="D1" s="669"/>
      <c r="E1" s="669"/>
      <c r="F1" s="669"/>
      <c r="G1" s="669"/>
      <c r="H1" s="49"/>
      <c r="I1" s="50"/>
      <c r="J1" s="348"/>
      <c r="N1" s="53"/>
    </row>
    <row r="2" spans="1:21" ht="127.5" x14ac:dyDescent="0.2">
      <c r="A2" s="55"/>
      <c r="B2" s="93"/>
      <c r="C2" s="56" t="s">
        <v>44</v>
      </c>
      <c r="D2" s="56" t="s">
        <v>45</v>
      </c>
      <c r="E2" s="56" t="s">
        <v>46</v>
      </c>
      <c r="F2" s="56" t="s">
        <v>47</v>
      </c>
      <c r="G2" s="57" t="s">
        <v>48</v>
      </c>
      <c r="H2" s="57" t="s">
        <v>49</v>
      </c>
      <c r="I2" s="57" t="s">
        <v>50</v>
      </c>
      <c r="J2" s="57" t="s">
        <v>51</v>
      </c>
      <c r="K2" s="57" t="s">
        <v>52</v>
      </c>
      <c r="L2" s="58" t="s">
        <v>53</v>
      </c>
      <c r="M2" s="59" t="s">
        <v>54</v>
      </c>
      <c r="N2" s="57" t="s">
        <v>55</v>
      </c>
      <c r="O2" s="371"/>
      <c r="P2" s="371"/>
      <c r="Q2" s="371"/>
      <c r="R2" s="371"/>
      <c r="S2" s="371"/>
      <c r="T2" s="371"/>
      <c r="U2" s="371"/>
    </row>
    <row r="3" spans="1:21" ht="15" x14ac:dyDescent="0.2">
      <c r="A3" s="444" t="s">
        <v>56</v>
      </c>
      <c r="B3" s="435" t="s">
        <v>57</v>
      </c>
      <c r="C3" s="433">
        <v>13165127.348900001</v>
      </c>
      <c r="D3" s="433">
        <v>18532039.977000002</v>
      </c>
      <c r="E3" s="433">
        <v>5366912.6281000003</v>
      </c>
      <c r="F3" s="433">
        <v>31697167.325900003</v>
      </c>
      <c r="G3" s="433">
        <v>15156394.698999999</v>
      </c>
      <c r="H3" s="433">
        <v>3375645.2779999999</v>
      </c>
      <c r="I3" s="433">
        <v>1191970.4388340001</v>
      </c>
      <c r="J3" s="457">
        <v>58.465938388922154</v>
      </c>
      <c r="K3" s="457">
        <v>81.784815475309301</v>
      </c>
      <c r="L3" s="458">
        <v>6.4319440294395402</v>
      </c>
      <c r="M3" s="459"/>
      <c r="N3" s="457"/>
      <c r="O3" s="60"/>
      <c r="P3" s="60"/>
    </row>
    <row r="4" spans="1:21" ht="15" x14ac:dyDescent="0.2">
      <c r="A4" s="444" t="s">
        <v>58</v>
      </c>
      <c r="B4" s="435" t="s">
        <v>57</v>
      </c>
      <c r="C4" s="433">
        <v>16959875.06247244</v>
      </c>
      <c r="D4" s="433">
        <v>19192234.116253443</v>
      </c>
      <c r="E4" s="433">
        <v>2232359.0537810028</v>
      </c>
      <c r="F4" s="433">
        <v>36152109.178725883</v>
      </c>
      <c r="G4" s="433">
        <v>14690021.445292629</v>
      </c>
      <c r="H4" s="433">
        <v>4502212.6709608156</v>
      </c>
      <c r="I4" s="433">
        <v>2518564.2575307162</v>
      </c>
      <c r="J4" s="457">
        <v>53.087453407966947</v>
      </c>
      <c r="K4" s="457">
        <v>76.541487334463071</v>
      </c>
      <c r="L4" s="458">
        <v>13.122830006527508</v>
      </c>
      <c r="M4" s="459">
        <v>28.824238558463378</v>
      </c>
      <c r="N4" s="457">
        <v>3.5624471999456233</v>
      </c>
      <c r="O4" s="60"/>
      <c r="P4" s="60"/>
    </row>
    <row r="5" spans="1:21" ht="15" x14ac:dyDescent="0.2">
      <c r="A5" s="444">
        <v>2020</v>
      </c>
      <c r="B5" s="435" t="s">
        <v>57</v>
      </c>
      <c r="C5" s="433">
        <v>12700943.807825999</v>
      </c>
      <c r="D5" s="433">
        <v>12522684.44384747</v>
      </c>
      <c r="E5" s="433">
        <v>-178259.36397852935</v>
      </c>
      <c r="F5" s="433">
        <v>25223628.251673467</v>
      </c>
      <c r="G5" s="433">
        <v>9444655.9826381207</v>
      </c>
      <c r="H5" s="433">
        <v>3078028.4612093493</v>
      </c>
      <c r="I5" s="433">
        <v>1433402.5234599148</v>
      </c>
      <c r="J5" s="433">
        <v>49.646642104379453</v>
      </c>
      <c r="K5" s="433">
        <v>75.420378314159166</v>
      </c>
      <c r="L5" s="433">
        <v>11.446447683700606</v>
      </c>
      <c r="M5" s="460">
        <v>-25.111807952349185</v>
      </c>
      <c r="N5" s="457">
        <v>-34.751293841073412</v>
      </c>
      <c r="O5" s="60"/>
      <c r="P5" s="60"/>
    </row>
    <row r="6" spans="1:21" ht="15" x14ac:dyDescent="0.2">
      <c r="A6" s="444" t="s">
        <v>59</v>
      </c>
      <c r="B6" s="435" t="s">
        <v>57</v>
      </c>
      <c r="C6" s="433">
        <v>20843964.952461921</v>
      </c>
      <c r="D6" s="433">
        <v>18907788.713772431</v>
      </c>
      <c r="E6" s="433">
        <v>-1936176.2386894897</v>
      </c>
      <c r="F6" s="433">
        <v>39751753.666234352</v>
      </c>
      <c r="G6" s="433">
        <v>14410769.083667487</v>
      </c>
      <c r="H6" s="433">
        <v>4497019.6301049441</v>
      </c>
      <c r="I6" s="433">
        <v>2141085.5123127066</v>
      </c>
      <c r="J6" s="433">
        <v>47.564665630922711</v>
      </c>
      <c r="K6" s="433">
        <v>76.21604674041383</v>
      </c>
      <c r="L6" s="433">
        <v>11.323828210292724</v>
      </c>
      <c r="M6" s="460">
        <v>64.113512096781335</v>
      </c>
      <c r="N6" s="457">
        <v>50.988302855958587</v>
      </c>
      <c r="O6" s="60"/>
      <c r="P6" s="60"/>
    </row>
    <row r="7" spans="1:21" ht="15" x14ac:dyDescent="0.2">
      <c r="A7" s="445" t="s">
        <v>312</v>
      </c>
      <c r="B7" s="436" t="s">
        <v>313</v>
      </c>
      <c r="C7" s="437">
        <v>5900825.8544288389</v>
      </c>
      <c r="D7" s="437">
        <v>7100457.4344250411</v>
      </c>
      <c r="E7" s="437">
        <v>1199631.5799962021</v>
      </c>
      <c r="F7" s="437">
        <v>13001283.28885388</v>
      </c>
      <c r="G7" s="437">
        <v>5620992.1731302682</v>
      </c>
      <c r="H7" s="437">
        <v>1479465.2612947728</v>
      </c>
      <c r="I7" s="437">
        <v>715193.22667560261</v>
      </c>
      <c r="J7" s="437">
        <v>54.613512194694877</v>
      </c>
      <c r="K7" s="437">
        <v>79.163803530151398</v>
      </c>
      <c r="L7" s="437">
        <v>20.836196469848602</v>
      </c>
      <c r="M7" s="461"/>
      <c r="N7" s="462"/>
      <c r="O7" s="60"/>
      <c r="P7" s="60"/>
    </row>
    <row r="8" spans="1:21" ht="15" x14ac:dyDescent="0.2">
      <c r="A8" s="444" t="s">
        <v>56</v>
      </c>
      <c r="B8" s="434" t="s">
        <v>60</v>
      </c>
      <c r="C8" s="433">
        <v>2943283.1401999998</v>
      </c>
      <c r="D8" s="433">
        <v>4719358.7110000001</v>
      </c>
      <c r="E8" s="433">
        <v>1776075.5708000003</v>
      </c>
      <c r="F8" s="433">
        <v>7662641.8511999995</v>
      </c>
      <c r="G8" s="433">
        <v>3579535.5100000002</v>
      </c>
      <c r="H8" s="433">
        <v>1139823.2010000001</v>
      </c>
      <c r="I8" s="433">
        <v>577581.61682500003</v>
      </c>
      <c r="J8" s="457">
        <v>61.589272789728078</v>
      </c>
      <c r="K8" s="457">
        <v>75.84792191482984</v>
      </c>
      <c r="L8" s="458">
        <v>12.240682588028855</v>
      </c>
      <c r="M8" s="459"/>
      <c r="N8" s="457"/>
      <c r="O8" s="60"/>
      <c r="P8" s="60"/>
    </row>
    <row r="9" spans="1:21" ht="15" x14ac:dyDescent="0.2">
      <c r="A9" s="446"/>
      <c r="B9" s="434" t="s">
        <v>61</v>
      </c>
      <c r="C9" s="433">
        <v>2425622.7774</v>
      </c>
      <c r="D9" s="433">
        <v>4503540.9309999999</v>
      </c>
      <c r="E9" s="433">
        <v>2077918.1535999998</v>
      </c>
      <c r="F9" s="433">
        <v>6929163.7083999999</v>
      </c>
      <c r="G9" s="433">
        <v>3768807.9639999997</v>
      </c>
      <c r="H9" s="433">
        <v>734732.96699999995</v>
      </c>
      <c r="I9" s="433">
        <v>218593.36708200001</v>
      </c>
      <c r="J9" s="457">
        <v>64.994003901805684</v>
      </c>
      <c r="K9" s="457">
        <v>83.68543823056018</v>
      </c>
      <c r="L9" s="458">
        <v>4.8538110440457771</v>
      </c>
      <c r="M9" s="459">
        <v>-17.587854723512066</v>
      </c>
      <c r="N9" s="457">
        <v>-4.5730319142083147</v>
      </c>
      <c r="O9" s="60"/>
      <c r="P9" s="60"/>
    </row>
    <row r="10" spans="1:21" ht="15" x14ac:dyDescent="0.2">
      <c r="A10" s="446"/>
      <c r="B10" s="434" t="s">
        <v>62</v>
      </c>
      <c r="C10" s="433">
        <v>4213925.1880999999</v>
      </c>
      <c r="D10" s="433">
        <v>4852989.1450000005</v>
      </c>
      <c r="E10" s="433">
        <v>639063.95690000011</v>
      </c>
      <c r="F10" s="433">
        <v>9066914.3331000004</v>
      </c>
      <c r="G10" s="433">
        <v>4146635.5470000003</v>
      </c>
      <c r="H10" s="433">
        <v>706353.598</v>
      </c>
      <c r="I10" s="433">
        <v>163230.32399200002</v>
      </c>
      <c r="J10" s="457">
        <v>53.524153496008061</v>
      </c>
      <c r="K10" s="457">
        <v>85.444978818307249</v>
      </c>
      <c r="L10" s="458">
        <v>3.3635007026581758</v>
      </c>
      <c r="M10" s="459">
        <v>73.725495462936863</v>
      </c>
      <c r="N10" s="457">
        <v>7.7594101919798959</v>
      </c>
      <c r="O10" s="60"/>
      <c r="P10" s="60"/>
    </row>
    <row r="11" spans="1:21" ht="15" x14ac:dyDescent="0.2">
      <c r="A11" s="446"/>
      <c r="B11" s="434" t="s">
        <v>63</v>
      </c>
      <c r="C11" s="433">
        <v>3582296.2431999999</v>
      </c>
      <c r="D11" s="433">
        <v>4456151.1900000004</v>
      </c>
      <c r="E11" s="433">
        <v>873854.94679999992</v>
      </c>
      <c r="F11" s="433">
        <v>8038447.4331999999</v>
      </c>
      <c r="G11" s="433">
        <v>3661415.6779999998</v>
      </c>
      <c r="H11" s="433">
        <v>794735.51199999987</v>
      </c>
      <c r="I11" s="433">
        <v>232565.13093499996</v>
      </c>
      <c r="J11" s="457">
        <v>55.435470929316821</v>
      </c>
      <c r="K11" s="457">
        <v>82.165427560369636</v>
      </c>
      <c r="L11" s="458">
        <v>5.2189685901343923</v>
      </c>
      <c r="M11" s="459">
        <v>-14.989087767473933</v>
      </c>
      <c r="N11" s="457">
        <v>-8.1771861247383839</v>
      </c>
      <c r="O11" s="60"/>
      <c r="P11" s="60"/>
    </row>
    <row r="12" spans="1:21" ht="15" x14ac:dyDescent="0.2">
      <c r="A12" s="446">
        <v>2019</v>
      </c>
      <c r="B12" s="434" t="s">
        <v>60</v>
      </c>
      <c r="C12" s="433">
        <v>3703711.7119149403</v>
      </c>
      <c r="D12" s="433">
        <v>4535331.6668268107</v>
      </c>
      <c r="E12" s="433">
        <v>831619.95491187018</v>
      </c>
      <c r="F12" s="433">
        <v>8239043.3787417505</v>
      </c>
      <c r="G12" s="433">
        <v>3376729.9867913481</v>
      </c>
      <c r="H12" s="433">
        <v>1158601.6800354621</v>
      </c>
      <c r="I12" s="433">
        <v>604437.27402113203</v>
      </c>
      <c r="J12" s="457">
        <v>55.046823500514655</v>
      </c>
      <c r="K12" s="457">
        <v>74.453870959208373</v>
      </c>
      <c r="L12" s="458">
        <v>13.327300370163062</v>
      </c>
      <c r="M12" s="459">
        <v>3.389319600393577</v>
      </c>
      <c r="N12" s="457">
        <v>1.7768803941055324</v>
      </c>
      <c r="O12" s="60"/>
      <c r="P12" s="60"/>
    </row>
    <row r="13" spans="1:21" ht="15" x14ac:dyDescent="0.2">
      <c r="A13" s="446"/>
      <c r="B13" s="434" t="s">
        <v>61</v>
      </c>
      <c r="C13" s="433">
        <v>4007394.2025955152</v>
      </c>
      <c r="D13" s="433">
        <v>4597865.5225303676</v>
      </c>
      <c r="E13" s="433">
        <v>590471.31993485277</v>
      </c>
      <c r="F13" s="433">
        <v>8605259.7251258828</v>
      </c>
      <c r="G13" s="433">
        <v>3936291.8472046806</v>
      </c>
      <c r="H13" s="433">
        <v>661573.67532568774</v>
      </c>
      <c r="I13" s="433">
        <v>227606.53064464801</v>
      </c>
      <c r="J13" s="457">
        <v>53.430874481398725</v>
      </c>
      <c r="K13" s="457">
        <v>85.611286974709088</v>
      </c>
      <c r="L13" s="458">
        <v>4.950265063850499</v>
      </c>
      <c r="M13" s="459">
        <v>8.1994095194725958</v>
      </c>
      <c r="N13" s="457">
        <v>1.3788154934942156</v>
      </c>
      <c r="O13" s="60"/>
      <c r="P13" s="60"/>
    </row>
    <row r="14" spans="1:21" ht="15" x14ac:dyDescent="0.2">
      <c r="A14" s="446"/>
      <c r="B14" s="434" t="s">
        <v>62</v>
      </c>
      <c r="C14" s="433">
        <v>3899140.5216069571</v>
      </c>
      <c r="D14" s="433">
        <v>5288466.2947698347</v>
      </c>
      <c r="E14" s="433">
        <v>1389325.7731628784</v>
      </c>
      <c r="F14" s="433">
        <v>9187606.8163767923</v>
      </c>
      <c r="G14" s="433">
        <v>3747760.4171543</v>
      </c>
      <c r="H14" s="433">
        <v>1540705.8776155352</v>
      </c>
      <c r="I14" s="433">
        <v>1080098.851178796</v>
      </c>
      <c r="J14" s="457">
        <v>57.560868683923339</v>
      </c>
      <c r="K14" s="457">
        <v>70.866678697768094</v>
      </c>
      <c r="L14" s="458">
        <v>20.423668999214151</v>
      </c>
      <c r="M14" s="459">
        <v>-2.7013484452925667</v>
      </c>
      <c r="N14" s="457">
        <v>15.020029812864237</v>
      </c>
      <c r="O14" s="60"/>
      <c r="P14" s="60"/>
    </row>
    <row r="15" spans="1:21" ht="15" x14ac:dyDescent="0.2">
      <c r="A15" s="446"/>
      <c r="B15" s="434" t="s">
        <v>63</v>
      </c>
      <c r="C15" s="433">
        <v>5349628.6263550287</v>
      </c>
      <c r="D15" s="433">
        <v>4770570.63212643</v>
      </c>
      <c r="E15" s="433">
        <v>-579057.99422859866</v>
      </c>
      <c r="F15" s="433">
        <v>10120199.258481458</v>
      </c>
      <c r="G15" s="433">
        <v>3629239.1941422997</v>
      </c>
      <c r="H15" s="433">
        <v>1141331.4379841306</v>
      </c>
      <c r="I15" s="433">
        <v>606421.60168614006</v>
      </c>
      <c r="J15" s="457">
        <v>47.139097860433402</v>
      </c>
      <c r="K15" s="457">
        <v>76.075578248478962</v>
      </c>
      <c r="L15" s="458">
        <v>12.711720430304879</v>
      </c>
      <c r="M15" s="459">
        <v>37.20020083170229</v>
      </c>
      <c r="N15" s="457">
        <v>-9.7929273588373036</v>
      </c>
      <c r="O15" s="60"/>
      <c r="P15" s="60"/>
    </row>
    <row r="16" spans="1:21" ht="15" x14ac:dyDescent="0.2">
      <c r="A16" s="446">
        <v>2020</v>
      </c>
      <c r="B16" s="447" t="s">
        <v>60</v>
      </c>
      <c r="C16" s="433">
        <v>3576567.8534320001</v>
      </c>
      <c r="D16" s="433">
        <v>4109769.9373988318</v>
      </c>
      <c r="E16" s="433">
        <v>533202.08396683168</v>
      </c>
      <c r="F16" s="433">
        <v>7686337.790830832</v>
      </c>
      <c r="G16" s="433">
        <v>2944596.7800408299</v>
      </c>
      <c r="H16" s="433">
        <v>1165173.1573580019</v>
      </c>
      <c r="I16" s="433">
        <v>623998.51213612012</v>
      </c>
      <c r="J16" s="457">
        <v>53.468505408407232</v>
      </c>
      <c r="K16" s="457">
        <v>71.648701141274415</v>
      </c>
      <c r="L16" s="457">
        <v>15.183295455488761</v>
      </c>
      <c r="M16" s="459">
        <v>-33.14362354403476</v>
      </c>
      <c r="N16" s="457">
        <v>-13.851606981302645</v>
      </c>
      <c r="O16" s="60"/>
      <c r="P16" s="60"/>
    </row>
    <row r="17" spans="1:16" ht="15" x14ac:dyDescent="0.2">
      <c r="A17" s="446"/>
      <c r="B17" s="447" t="s">
        <v>61</v>
      </c>
      <c r="C17" s="433">
        <v>2433232.0771360002</v>
      </c>
      <c r="D17" s="433">
        <v>2224953.1546910591</v>
      </c>
      <c r="E17" s="433">
        <v>-208278.92244494101</v>
      </c>
      <c r="F17" s="433">
        <v>4658185.2318270598</v>
      </c>
      <c r="G17" s="433">
        <v>1553939.08414662</v>
      </c>
      <c r="H17" s="433">
        <v>671014.07054443914</v>
      </c>
      <c r="I17" s="433">
        <v>352961.94961210998</v>
      </c>
      <c r="J17" s="457">
        <v>47.764376982887292</v>
      </c>
      <c r="K17" s="457">
        <v>69.841429284491554</v>
      </c>
      <c r="L17" s="457">
        <v>15.863792406951585</v>
      </c>
      <c r="M17" s="459">
        <v>-31.967400679924996</v>
      </c>
      <c r="N17" s="457">
        <v>-45.861856294095062</v>
      </c>
      <c r="O17" s="60"/>
      <c r="P17" s="60"/>
    </row>
    <row r="18" spans="1:16" ht="15" x14ac:dyDescent="0.2">
      <c r="A18" s="446"/>
      <c r="B18" s="447" t="s">
        <v>62</v>
      </c>
      <c r="C18" s="433">
        <v>3184592.7290059999</v>
      </c>
      <c r="D18" s="433">
        <v>2993464.3347087298</v>
      </c>
      <c r="E18" s="433">
        <v>-191128.3942972701</v>
      </c>
      <c r="F18" s="433">
        <v>6178057.0637147296</v>
      </c>
      <c r="G18" s="433">
        <v>2424774.0473383102</v>
      </c>
      <c r="H18" s="433">
        <v>568690.2873704196</v>
      </c>
      <c r="I18" s="433">
        <v>215159.25412491997</v>
      </c>
      <c r="J18" s="457">
        <v>48.453167457615315</v>
      </c>
      <c r="K18" s="457">
        <v>81.002269485006096</v>
      </c>
      <c r="L18" s="457">
        <v>7.1876337937346895</v>
      </c>
      <c r="M18" s="459">
        <v>30.879119954491873</v>
      </c>
      <c r="N18" s="457">
        <v>34.540555534724525</v>
      </c>
      <c r="O18" s="60"/>
      <c r="P18" s="60"/>
    </row>
    <row r="19" spans="1:16" ht="15" x14ac:dyDescent="0.2">
      <c r="A19" s="446"/>
      <c r="B19" s="447" t="s">
        <v>63</v>
      </c>
      <c r="C19" s="438">
        <v>3506551.1482520001</v>
      </c>
      <c r="D19" s="433">
        <v>3194497.0170488521</v>
      </c>
      <c r="E19" s="433">
        <v>-312054.13120314805</v>
      </c>
      <c r="F19" s="433">
        <v>6701048.1653008517</v>
      </c>
      <c r="G19" s="438">
        <v>2521346.0711123599</v>
      </c>
      <c r="H19" s="433">
        <v>673150.94593649218</v>
      </c>
      <c r="I19" s="433">
        <v>241282.807586765</v>
      </c>
      <c r="J19" s="457">
        <v>47.671602087424056</v>
      </c>
      <c r="K19" s="457">
        <v>78.927795444981697</v>
      </c>
      <c r="L19" s="457">
        <v>7.5530766283096256</v>
      </c>
      <c r="M19" s="459">
        <v>10.109877357739633</v>
      </c>
      <c r="N19" s="457">
        <v>6.7157199773246399</v>
      </c>
      <c r="O19" s="60"/>
      <c r="P19" s="60"/>
    </row>
    <row r="20" spans="1:16" ht="15" x14ac:dyDescent="0.2">
      <c r="A20" s="446">
        <v>2021</v>
      </c>
      <c r="B20" s="447" t="s">
        <v>60</v>
      </c>
      <c r="C20" s="433">
        <v>4875187.8490409199</v>
      </c>
      <c r="D20" s="433">
        <v>2984931.9546332648</v>
      </c>
      <c r="E20" s="433">
        <v>-1890255.8944076551</v>
      </c>
      <c r="F20" s="433">
        <v>7860119.8036741847</v>
      </c>
      <c r="G20" s="433">
        <v>2042897.9929167503</v>
      </c>
      <c r="H20" s="433">
        <v>942033.96171651455</v>
      </c>
      <c r="I20" s="433">
        <v>367870.64029399503</v>
      </c>
      <c r="J20" s="457">
        <v>37.975654687069387</v>
      </c>
      <c r="K20" s="457">
        <v>68.44035388296632</v>
      </c>
      <c r="L20" s="457">
        <v>12.324255490078412</v>
      </c>
      <c r="M20" s="459">
        <v>39.030849485004062</v>
      </c>
      <c r="N20" s="457">
        <v>-6.5601896416603367</v>
      </c>
      <c r="O20" s="60"/>
      <c r="P20" s="60"/>
    </row>
    <row r="21" spans="1:16" ht="15" x14ac:dyDescent="0.2">
      <c r="A21" s="446"/>
      <c r="B21" s="447" t="s">
        <v>61</v>
      </c>
      <c r="C21" s="433">
        <v>4692334.3244279996</v>
      </c>
      <c r="D21" s="433">
        <v>5019682.7244793801</v>
      </c>
      <c r="E21" s="433">
        <v>327348.40005138051</v>
      </c>
      <c r="F21" s="433">
        <v>9712017.0489073806</v>
      </c>
      <c r="G21" s="433">
        <v>4072324.4691567058</v>
      </c>
      <c r="H21" s="433">
        <v>947358.25532267429</v>
      </c>
      <c r="I21" s="433">
        <v>409814.60282980185</v>
      </c>
      <c r="J21" s="457">
        <v>51.685275048442215</v>
      </c>
      <c r="K21" s="457">
        <v>81.127128798345922</v>
      </c>
      <c r="L21" s="457">
        <v>8.164153499807222</v>
      </c>
      <c r="M21" s="459">
        <v>-3.7506970044014314</v>
      </c>
      <c r="N21" s="457">
        <v>68.167408864638901</v>
      </c>
      <c r="O21" s="60"/>
      <c r="P21" s="60"/>
    </row>
    <row r="22" spans="1:16" ht="15" x14ac:dyDescent="0.2">
      <c r="A22" s="446"/>
      <c r="B22" s="447" t="s">
        <v>62</v>
      </c>
      <c r="C22" s="433">
        <v>5335861.3035049997</v>
      </c>
      <c r="D22" s="433">
        <v>5136555.14876399</v>
      </c>
      <c r="E22" s="433">
        <v>-199306.1547410097</v>
      </c>
      <c r="F22" s="433">
        <v>10472416.45226899</v>
      </c>
      <c r="G22" s="433">
        <v>4026183.4374199002</v>
      </c>
      <c r="H22" s="433">
        <v>1110371.7113440898</v>
      </c>
      <c r="I22" s="433">
        <v>552525.18029800011</v>
      </c>
      <c r="J22" s="457">
        <v>49.048423276282968</v>
      </c>
      <c r="K22" s="457">
        <v>78.382949677639914</v>
      </c>
      <c r="L22" s="457">
        <v>10.756726333035758</v>
      </c>
      <c r="M22" s="459">
        <v>13.714431551197</v>
      </c>
      <c r="N22" s="457">
        <v>2.32828309475937</v>
      </c>
      <c r="O22" s="60"/>
      <c r="P22" s="60"/>
    </row>
    <row r="23" spans="1:16" ht="15" x14ac:dyDescent="0.2">
      <c r="A23" s="446"/>
      <c r="B23" s="447" t="s">
        <v>63</v>
      </c>
      <c r="C23" s="433">
        <v>5940581.4754879996</v>
      </c>
      <c r="D23" s="433">
        <v>5766618.8858957943</v>
      </c>
      <c r="E23" s="433">
        <v>-173962.58959220536</v>
      </c>
      <c r="F23" s="433">
        <v>11707200.361383794</v>
      </c>
      <c r="G23" s="433">
        <v>4269363.1841741297</v>
      </c>
      <c r="H23" s="433">
        <v>1497255.7017216645</v>
      </c>
      <c r="I23" s="433">
        <v>810875.08889090992</v>
      </c>
      <c r="J23" s="457">
        <v>49.257027366824516</v>
      </c>
      <c r="K23" s="457">
        <v>74.035813162827409</v>
      </c>
      <c r="L23" s="457">
        <v>14.061534235844467</v>
      </c>
      <c r="M23" s="459">
        <v>11.333131383789413</v>
      </c>
      <c r="N23" s="457">
        <v>12.266270270327313</v>
      </c>
      <c r="O23" s="60"/>
      <c r="P23" s="60"/>
    </row>
    <row r="24" spans="1:16" ht="15" x14ac:dyDescent="0.2">
      <c r="A24" s="448">
        <v>2022</v>
      </c>
      <c r="B24" s="449" t="s">
        <v>60</v>
      </c>
      <c r="C24" s="437">
        <v>5900825.8544288389</v>
      </c>
      <c r="D24" s="437">
        <v>7100457.4344250411</v>
      </c>
      <c r="E24" s="437">
        <v>1199631.5799962021</v>
      </c>
      <c r="F24" s="437">
        <v>13001283.28885388</v>
      </c>
      <c r="G24" s="437">
        <v>5620992.1731302682</v>
      </c>
      <c r="H24" s="437">
        <v>1479465.2612947728</v>
      </c>
      <c r="I24" s="437">
        <v>715193.22667560261</v>
      </c>
      <c r="J24" s="437">
        <v>54.613512194694877</v>
      </c>
      <c r="K24" s="437">
        <v>79.163803530151398</v>
      </c>
      <c r="L24" s="437">
        <v>20.836196469848602</v>
      </c>
      <c r="M24" s="463">
        <v>0.67372978020224539</v>
      </c>
      <c r="N24" s="462">
        <v>23.130339891051193</v>
      </c>
      <c r="O24" s="60"/>
      <c r="P24" s="60"/>
    </row>
    <row r="25" spans="1:16" ht="15" x14ac:dyDescent="0.2">
      <c r="A25" s="444">
        <v>2018</v>
      </c>
      <c r="B25" s="434" t="s">
        <v>64</v>
      </c>
      <c r="C25" s="433">
        <v>1056385.433</v>
      </c>
      <c r="D25" s="433">
        <v>1505676.9620000001</v>
      </c>
      <c r="E25" s="433">
        <v>449291.5290000001</v>
      </c>
      <c r="F25" s="433">
        <v>2562062.395</v>
      </c>
      <c r="G25" s="433">
        <v>1276409.378</v>
      </c>
      <c r="H25" s="433">
        <v>229267.58400000003</v>
      </c>
      <c r="I25" s="433">
        <v>62542.378808999994</v>
      </c>
      <c r="J25" s="457">
        <v>58.768161342924671</v>
      </c>
      <c r="K25" s="457">
        <v>84.773122669323271</v>
      </c>
      <c r="L25" s="458">
        <v>4.1537713857243697</v>
      </c>
      <c r="M25" s="459"/>
      <c r="N25" s="457"/>
      <c r="O25" s="60"/>
      <c r="P25" s="60"/>
    </row>
    <row r="26" spans="1:16" ht="15" x14ac:dyDescent="0.2">
      <c r="A26" s="444"/>
      <c r="B26" s="434" t="s">
        <v>65</v>
      </c>
      <c r="C26" s="433">
        <v>910323.03209999995</v>
      </c>
      <c r="D26" s="433">
        <v>1758574.108</v>
      </c>
      <c r="E26" s="433">
        <v>848251.07590000005</v>
      </c>
      <c r="F26" s="433">
        <v>2668897.1401</v>
      </c>
      <c r="G26" s="433">
        <v>1115690.76</v>
      </c>
      <c r="H26" s="433">
        <v>642883.348</v>
      </c>
      <c r="I26" s="433">
        <v>470068.72642800002</v>
      </c>
      <c r="J26" s="457">
        <v>65.891683496096661</v>
      </c>
      <c r="K26" s="457">
        <v>63.442919745296287</v>
      </c>
      <c r="L26" s="458">
        <v>26.730106186005553</v>
      </c>
      <c r="M26" s="459">
        <v>-13.826620127201238</v>
      </c>
      <c r="N26" s="457">
        <v>16.796241981684773</v>
      </c>
      <c r="O26" s="60"/>
      <c r="P26" s="60"/>
    </row>
    <row r="27" spans="1:16" ht="15" x14ac:dyDescent="0.2">
      <c r="A27" s="444"/>
      <c r="B27" s="434" t="s">
        <v>66</v>
      </c>
      <c r="C27" s="433">
        <v>976574.67509999999</v>
      </c>
      <c r="D27" s="433">
        <v>1455107.6410000001</v>
      </c>
      <c r="E27" s="433">
        <v>478532.96590000007</v>
      </c>
      <c r="F27" s="433">
        <v>2431682.3160999999</v>
      </c>
      <c r="G27" s="433">
        <v>1187435.372</v>
      </c>
      <c r="H27" s="433">
        <v>267672.26900000009</v>
      </c>
      <c r="I27" s="433">
        <v>44970.511588000001</v>
      </c>
      <c r="J27" s="457">
        <v>59.83954529610358</v>
      </c>
      <c r="K27" s="457">
        <v>81.60464137099531</v>
      </c>
      <c r="L27" s="458">
        <v>3.0905281726851985</v>
      </c>
      <c r="M27" s="459">
        <v>7.2778168478464096</v>
      </c>
      <c r="N27" s="457">
        <v>-17.256393439405741</v>
      </c>
      <c r="O27" s="60"/>
      <c r="P27" s="60"/>
    </row>
    <row r="28" spans="1:16" ht="15" x14ac:dyDescent="0.2">
      <c r="A28" s="450"/>
      <c r="B28" s="434" t="s">
        <v>67</v>
      </c>
      <c r="C28" s="433">
        <v>749158.64269999997</v>
      </c>
      <c r="D28" s="433">
        <v>1422763.0249999999</v>
      </c>
      <c r="E28" s="433">
        <v>673604.38229999994</v>
      </c>
      <c r="F28" s="433">
        <v>2171921.6677000001</v>
      </c>
      <c r="G28" s="433">
        <v>1216146.764</v>
      </c>
      <c r="H28" s="433">
        <v>206616.26099999994</v>
      </c>
      <c r="I28" s="433">
        <v>51384.893941000002</v>
      </c>
      <c r="J28" s="457">
        <v>65.507105811355686</v>
      </c>
      <c r="K28" s="457">
        <v>85.477816237176967</v>
      </c>
      <c r="L28" s="458">
        <v>3.6116270269955888</v>
      </c>
      <c r="M28" s="459">
        <v>-23.287111390300268</v>
      </c>
      <c r="N28" s="457">
        <v>-2.2228332178760155</v>
      </c>
      <c r="O28" s="60"/>
      <c r="P28" s="60"/>
    </row>
    <row r="29" spans="1:16" ht="15" x14ac:dyDescent="0.2">
      <c r="A29" s="450"/>
      <c r="B29" s="434" t="s">
        <v>68</v>
      </c>
      <c r="C29" s="433">
        <v>961490.26820000005</v>
      </c>
      <c r="D29" s="433">
        <v>1559884.368</v>
      </c>
      <c r="E29" s="433">
        <v>598394.09979999997</v>
      </c>
      <c r="F29" s="433">
        <v>2521374.6362000001</v>
      </c>
      <c r="G29" s="433">
        <v>1279043.287</v>
      </c>
      <c r="H29" s="433">
        <v>280841.08100000001</v>
      </c>
      <c r="I29" s="433">
        <v>100437.154031</v>
      </c>
      <c r="J29" s="457">
        <v>61.866425782363081</v>
      </c>
      <c r="K29" s="457">
        <v>81.99603209306602</v>
      </c>
      <c r="L29" s="458">
        <v>6.4387563649846129</v>
      </c>
      <c r="M29" s="459">
        <v>28.342678492601749</v>
      </c>
      <c r="N29" s="457">
        <v>9.6376796831644072</v>
      </c>
      <c r="O29" s="60"/>
      <c r="P29" s="60"/>
    </row>
    <row r="30" spans="1:16" ht="15" x14ac:dyDescent="0.2">
      <c r="A30" s="450"/>
      <c r="B30" s="434" t="s">
        <v>69</v>
      </c>
      <c r="C30" s="433">
        <v>714973.8665</v>
      </c>
      <c r="D30" s="433">
        <v>1520893.5379999999</v>
      </c>
      <c r="E30" s="433">
        <v>805919.67149999994</v>
      </c>
      <c r="F30" s="433">
        <v>2235867.4045000002</v>
      </c>
      <c r="G30" s="433">
        <v>1273617.9129999999</v>
      </c>
      <c r="H30" s="433">
        <v>247275.625</v>
      </c>
      <c r="I30" s="433">
        <v>66771.319109999997</v>
      </c>
      <c r="J30" s="457">
        <v>68.02252830105158</v>
      </c>
      <c r="K30" s="457">
        <v>83.741424444134893</v>
      </c>
      <c r="L30" s="458">
        <v>4.3902691044243225</v>
      </c>
      <c r="M30" s="459">
        <v>-25.638990830505421</v>
      </c>
      <c r="N30" s="457">
        <v>-2.4995974573417925</v>
      </c>
      <c r="O30" s="60"/>
      <c r="P30" s="60"/>
    </row>
    <row r="31" spans="1:16" ht="15" x14ac:dyDescent="0.2">
      <c r="A31" s="446"/>
      <c r="B31" s="434" t="s">
        <v>70</v>
      </c>
      <c r="C31" s="433">
        <v>1022670.798</v>
      </c>
      <c r="D31" s="433">
        <v>1511821.58</v>
      </c>
      <c r="E31" s="433">
        <v>489150.78200000012</v>
      </c>
      <c r="F31" s="433">
        <v>2534492.378</v>
      </c>
      <c r="G31" s="433">
        <v>1299722.2990000001</v>
      </c>
      <c r="H31" s="433">
        <v>212099.28099999996</v>
      </c>
      <c r="I31" s="433">
        <v>53074.233031999996</v>
      </c>
      <c r="J31" s="457">
        <v>59.64987676123917</v>
      </c>
      <c r="K31" s="457">
        <v>85.970614270501429</v>
      </c>
      <c r="L31" s="458">
        <v>3.5106148591952229</v>
      </c>
      <c r="M31" s="459">
        <v>43.036108858952247</v>
      </c>
      <c r="N31" s="457">
        <v>-0.59648869387200421</v>
      </c>
      <c r="O31" s="60"/>
      <c r="P31" s="60"/>
    </row>
    <row r="32" spans="1:16" ht="15" x14ac:dyDescent="0.2">
      <c r="A32" s="446"/>
      <c r="B32" s="434" t="s">
        <v>71</v>
      </c>
      <c r="C32" s="433">
        <v>2209385.784</v>
      </c>
      <c r="D32" s="433">
        <v>1587281.9439999999</v>
      </c>
      <c r="E32" s="433">
        <v>-622103.84000000008</v>
      </c>
      <c r="F32" s="433">
        <v>3796667.7280000001</v>
      </c>
      <c r="G32" s="433">
        <v>1351725.585</v>
      </c>
      <c r="H32" s="433">
        <v>235556.35899999994</v>
      </c>
      <c r="I32" s="433">
        <v>50995.085054000003</v>
      </c>
      <c r="J32" s="457">
        <v>41.80723881349882</v>
      </c>
      <c r="K32" s="457">
        <v>85.159765730945651</v>
      </c>
      <c r="L32" s="458">
        <v>3.2127301168367608</v>
      </c>
      <c r="M32" s="459">
        <v>116.04076192659605</v>
      </c>
      <c r="N32" s="457">
        <v>4.9913538077687605</v>
      </c>
      <c r="O32" s="60"/>
      <c r="P32" s="60"/>
    </row>
    <row r="33" spans="1:16" ht="15" x14ac:dyDescent="0.2">
      <c r="A33" s="446"/>
      <c r="B33" s="434" t="s">
        <v>72</v>
      </c>
      <c r="C33" s="433">
        <v>981868.60609999998</v>
      </c>
      <c r="D33" s="433">
        <v>1753885.621</v>
      </c>
      <c r="E33" s="433">
        <v>772017.01490000007</v>
      </c>
      <c r="F33" s="433">
        <v>2735754.2270999998</v>
      </c>
      <c r="G33" s="433">
        <v>1495187.6629999999</v>
      </c>
      <c r="H33" s="433">
        <v>258697.9580000001</v>
      </c>
      <c r="I33" s="433">
        <v>59161.005905999999</v>
      </c>
      <c r="J33" s="457">
        <v>64.109765549341162</v>
      </c>
      <c r="K33" s="457">
        <v>85.25000975533969</v>
      </c>
      <c r="L33" s="458">
        <v>3.3731393425911436</v>
      </c>
      <c r="M33" s="459">
        <v>-55.559205041938483</v>
      </c>
      <c r="N33" s="457">
        <v>10.496161543938044</v>
      </c>
      <c r="O33" s="60"/>
      <c r="P33" s="60"/>
    </row>
    <row r="34" spans="1:16" ht="15" x14ac:dyDescent="0.2">
      <c r="A34" s="446"/>
      <c r="B34" s="434" t="s">
        <v>73</v>
      </c>
      <c r="C34" s="433">
        <v>1379272.379</v>
      </c>
      <c r="D34" s="433">
        <v>1744993.9</v>
      </c>
      <c r="E34" s="433">
        <v>365721.52099999995</v>
      </c>
      <c r="F34" s="433">
        <v>3124266.2790000001</v>
      </c>
      <c r="G34" s="433">
        <v>1498432.861</v>
      </c>
      <c r="H34" s="433">
        <v>246561.03899999987</v>
      </c>
      <c r="I34" s="433">
        <v>59832.839349999995</v>
      </c>
      <c r="J34" s="457">
        <v>55.852918546959742</v>
      </c>
      <c r="K34" s="457">
        <v>85.87037817152256</v>
      </c>
      <c r="L34" s="458">
        <v>3.4288279947568867</v>
      </c>
      <c r="M34" s="459">
        <v>40.47423152457182</v>
      </c>
      <c r="N34" s="457">
        <v>-0.50697268359668612</v>
      </c>
      <c r="O34" s="60"/>
      <c r="P34" s="60"/>
    </row>
    <row r="35" spans="1:16" x14ac:dyDescent="0.2">
      <c r="A35" s="451"/>
      <c r="B35" s="434" t="s">
        <v>74</v>
      </c>
      <c r="C35" s="433">
        <v>1259407.5560000001</v>
      </c>
      <c r="D35" s="433">
        <v>1318954.4820000001</v>
      </c>
      <c r="E35" s="433">
        <v>59546.925999999978</v>
      </c>
      <c r="F35" s="433">
        <v>2578362.0380000002</v>
      </c>
      <c r="G35" s="433">
        <v>1071260.7320000001</v>
      </c>
      <c r="H35" s="433">
        <v>247693.75</v>
      </c>
      <c r="I35" s="433">
        <v>92046.447247999997</v>
      </c>
      <c r="J35" s="457">
        <v>51.154743304516494</v>
      </c>
      <c r="K35" s="457">
        <v>81.220447454380007</v>
      </c>
      <c r="L35" s="458">
        <v>6.9787432776622529</v>
      </c>
      <c r="M35" s="459">
        <v>-8.6904388737853395</v>
      </c>
      <c r="N35" s="457">
        <v>-24.414951708427168</v>
      </c>
      <c r="O35" s="60"/>
      <c r="P35" s="60"/>
    </row>
    <row r="36" spans="1:16" x14ac:dyDescent="0.2">
      <c r="A36" s="451"/>
      <c r="B36" s="434" t="s">
        <v>75</v>
      </c>
      <c r="C36" s="433">
        <v>943616.30819999997</v>
      </c>
      <c r="D36" s="433">
        <v>1392202.808</v>
      </c>
      <c r="E36" s="439">
        <v>448586.49979999999</v>
      </c>
      <c r="F36" s="433">
        <v>2335819.1162</v>
      </c>
      <c r="G36" s="433">
        <v>1091722.085</v>
      </c>
      <c r="H36" s="433">
        <v>300480.723</v>
      </c>
      <c r="I36" s="433">
        <v>80685.844336999988</v>
      </c>
      <c r="J36" s="457">
        <v>59.602338141015331</v>
      </c>
      <c r="K36" s="457">
        <v>78.416885724310362</v>
      </c>
      <c r="L36" s="458">
        <v>5.7955524779404115</v>
      </c>
      <c r="M36" s="459">
        <v>-25.074587356215616</v>
      </c>
      <c r="N36" s="457">
        <v>5.5535143175623318</v>
      </c>
      <c r="O36" s="60"/>
      <c r="P36" s="60"/>
    </row>
    <row r="37" spans="1:16" x14ac:dyDescent="0.2">
      <c r="A37" s="451">
        <v>2019</v>
      </c>
      <c r="B37" s="434" t="s">
        <v>64</v>
      </c>
      <c r="C37" s="433">
        <v>1772273.5190747599</v>
      </c>
      <c r="D37" s="433">
        <v>1650060.8354218311</v>
      </c>
      <c r="E37" s="433">
        <v>-122212.6836529288</v>
      </c>
      <c r="F37" s="433">
        <v>3422334.3544965908</v>
      </c>
      <c r="G37" s="433">
        <v>1057438.3864091099</v>
      </c>
      <c r="H37" s="433">
        <v>592622.44901272107</v>
      </c>
      <c r="I37" s="433">
        <v>373094.51638760103</v>
      </c>
      <c r="J37" s="457">
        <v>48.214483580595306</v>
      </c>
      <c r="K37" s="457">
        <v>64.084812129898239</v>
      </c>
      <c r="L37" s="458">
        <v>22.61095520712853</v>
      </c>
      <c r="M37" s="459">
        <v>87.81717777382093</v>
      </c>
      <c r="N37" s="457">
        <v>18.521585069366651</v>
      </c>
      <c r="O37" s="60"/>
      <c r="P37" s="60"/>
    </row>
    <row r="38" spans="1:16" x14ac:dyDescent="0.2">
      <c r="A38" s="451"/>
      <c r="B38" s="434" t="s">
        <v>65</v>
      </c>
      <c r="C38" s="433">
        <v>929475.94257666008</v>
      </c>
      <c r="D38" s="433">
        <v>1433273.961993899</v>
      </c>
      <c r="E38" s="433">
        <v>503798.01941723889</v>
      </c>
      <c r="F38" s="433">
        <v>2362749.904570559</v>
      </c>
      <c r="G38" s="433">
        <v>1124057.113444878</v>
      </c>
      <c r="H38" s="433">
        <v>309216.84854902106</v>
      </c>
      <c r="I38" s="433">
        <v>141379.84065864101</v>
      </c>
      <c r="J38" s="457">
        <v>60.661264199877444</v>
      </c>
      <c r="K38" s="457">
        <v>78.425837854554061</v>
      </c>
      <c r="L38" s="458">
        <v>9.8641184035716698</v>
      </c>
      <c r="M38" s="459">
        <v>-47.554599638666048</v>
      </c>
      <c r="N38" s="457">
        <v>-13.138113987931334</v>
      </c>
      <c r="O38" s="60"/>
      <c r="P38" s="60"/>
    </row>
    <row r="39" spans="1:16" x14ac:dyDescent="0.2">
      <c r="A39" s="451"/>
      <c r="B39" s="434" t="s">
        <v>66</v>
      </c>
      <c r="C39" s="440">
        <v>1001962.2502635201</v>
      </c>
      <c r="D39" s="440">
        <v>1451996.8694110801</v>
      </c>
      <c r="E39" s="440">
        <v>450034.61914756009</v>
      </c>
      <c r="F39" s="440">
        <v>2453959.1196746002</v>
      </c>
      <c r="G39" s="440">
        <v>1195234.4869373601</v>
      </c>
      <c r="H39" s="440">
        <v>256762.38247372</v>
      </c>
      <c r="I39" s="440">
        <v>89962.916974889988</v>
      </c>
      <c r="J39" s="464">
        <v>59.169562270606114</v>
      </c>
      <c r="K39" s="464">
        <v>82.316602199158936</v>
      </c>
      <c r="L39" s="465">
        <v>6.1958065385759626</v>
      </c>
      <c r="M39" s="466">
        <v>7.7986211763497693</v>
      </c>
      <c r="N39" s="457">
        <v>1.3063034642124336</v>
      </c>
      <c r="O39" s="60"/>
      <c r="P39" s="60"/>
    </row>
    <row r="40" spans="1:16" x14ac:dyDescent="0.2">
      <c r="A40" s="452"/>
      <c r="B40" s="434" t="s">
        <v>67</v>
      </c>
      <c r="C40" s="433">
        <v>1417924.5632440501</v>
      </c>
      <c r="D40" s="433">
        <v>1634941.7059351359</v>
      </c>
      <c r="E40" s="433">
        <v>217017.14269108581</v>
      </c>
      <c r="F40" s="433">
        <v>3052866.2691791859</v>
      </c>
      <c r="G40" s="433">
        <v>1372328.7508010501</v>
      </c>
      <c r="H40" s="433">
        <v>262612.95513408585</v>
      </c>
      <c r="I40" s="433">
        <v>77387.899423886003</v>
      </c>
      <c r="J40" s="457">
        <v>53.554317869767601</v>
      </c>
      <c r="K40" s="457">
        <v>83.937472866417622</v>
      </c>
      <c r="L40" s="458">
        <v>4.7333736207813306</v>
      </c>
      <c r="M40" s="459">
        <v>41.514768931776644</v>
      </c>
      <c r="N40" s="457">
        <v>12.599533812924605</v>
      </c>
      <c r="O40" s="60"/>
      <c r="P40" s="60"/>
    </row>
    <row r="41" spans="1:16" x14ac:dyDescent="0.2">
      <c r="A41" s="452"/>
      <c r="B41" s="434" t="s">
        <v>68</v>
      </c>
      <c r="C41" s="433">
        <v>1547034.6496382582</v>
      </c>
      <c r="D41" s="433">
        <v>1510134.2912859961</v>
      </c>
      <c r="E41" s="433">
        <v>-36900.358352262061</v>
      </c>
      <c r="F41" s="433">
        <v>3057168.9409242542</v>
      </c>
      <c r="G41" s="433">
        <v>1279809.0348478002</v>
      </c>
      <c r="H41" s="433">
        <v>230325.25643819594</v>
      </c>
      <c r="I41" s="433">
        <v>111842.024446396</v>
      </c>
      <c r="J41" s="457">
        <v>49.396494615356353</v>
      </c>
      <c r="K41" s="457">
        <v>84.748028187476223</v>
      </c>
      <c r="L41" s="458">
        <v>7.406097927301146</v>
      </c>
      <c r="M41" s="459">
        <v>9.1055680775300658</v>
      </c>
      <c r="N41" s="457">
        <v>-7.6337531910811407</v>
      </c>
      <c r="O41" s="60"/>
      <c r="P41" s="60"/>
    </row>
    <row r="42" spans="1:16" x14ac:dyDescent="0.2">
      <c r="A42" s="453"/>
      <c r="B42" s="434" t="s">
        <v>69</v>
      </c>
      <c r="C42" s="433">
        <v>1042434.989713207</v>
      </c>
      <c r="D42" s="433">
        <v>1452789.525309236</v>
      </c>
      <c r="E42" s="433">
        <v>410354.53559602902</v>
      </c>
      <c r="F42" s="433">
        <v>2495224.5150224431</v>
      </c>
      <c r="G42" s="433">
        <v>1284154.0615558301</v>
      </c>
      <c r="H42" s="433">
        <v>168635.46375340596</v>
      </c>
      <c r="I42" s="433">
        <v>38376.606774366002</v>
      </c>
      <c r="J42" s="464">
        <v>58.222797850964895</v>
      </c>
      <c r="K42" s="464">
        <v>88.392299034678771</v>
      </c>
      <c r="L42" s="465">
        <v>2.641580635446644</v>
      </c>
      <c r="M42" s="466">
        <v>-32.617217723148045</v>
      </c>
      <c r="N42" s="457">
        <v>-3.7973289069494882</v>
      </c>
      <c r="O42" s="60"/>
      <c r="P42" s="60"/>
    </row>
    <row r="43" spans="1:16" x14ac:dyDescent="0.2">
      <c r="A43" s="452"/>
      <c r="B43" s="434" t="s">
        <v>70</v>
      </c>
      <c r="C43" s="433">
        <v>1403219.4613947161</v>
      </c>
      <c r="D43" s="433">
        <v>1579622.8455730458</v>
      </c>
      <c r="E43" s="440">
        <v>176403.38417832972</v>
      </c>
      <c r="F43" s="440">
        <v>2982842.3069677618</v>
      </c>
      <c r="G43" s="433">
        <v>1230042.9189646998</v>
      </c>
      <c r="H43" s="440">
        <v>349579.92660834594</v>
      </c>
      <c r="I43" s="441">
        <v>195720.441587546</v>
      </c>
      <c r="J43" s="464">
        <v>52.956967985975332</v>
      </c>
      <c r="K43" s="464">
        <v>77.869405498403793</v>
      </c>
      <c r="L43" s="465">
        <v>12.390327357955105</v>
      </c>
      <c r="M43" s="466">
        <v>34.609781448411212</v>
      </c>
      <c r="N43" s="457">
        <v>8.7303300343394454</v>
      </c>
      <c r="O43" s="60"/>
      <c r="P43" s="60"/>
    </row>
    <row r="44" spans="1:16" x14ac:dyDescent="0.2">
      <c r="A44" s="452"/>
      <c r="B44" s="434" t="s">
        <v>71</v>
      </c>
      <c r="C44" s="433">
        <v>1356107.947079839</v>
      </c>
      <c r="D44" s="433">
        <v>1489856.9002514882</v>
      </c>
      <c r="E44" s="440">
        <v>133748.95317164925</v>
      </c>
      <c r="F44" s="440">
        <v>2845964.8473313274</v>
      </c>
      <c r="G44" s="433">
        <v>1229865.0811183001</v>
      </c>
      <c r="H44" s="440">
        <v>259991.81913318811</v>
      </c>
      <c r="I44" s="441">
        <v>93006.23450864901</v>
      </c>
      <c r="J44" s="464">
        <v>52.349799810371266</v>
      </c>
      <c r="K44" s="464">
        <v>82.54920864619271</v>
      </c>
      <c r="L44" s="465">
        <v>6.2426287043372781</v>
      </c>
      <c r="M44" s="466">
        <v>-3.3573874658245586</v>
      </c>
      <c r="N44" s="457">
        <v>-5.6827454460493669</v>
      </c>
      <c r="O44" s="60"/>
      <c r="P44" s="60"/>
    </row>
    <row r="45" spans="1:16" x14ac:dyDescent="0.2">
      <c r="A45" s="452"/>
      <c r="B45" s="434" t="s">
        <v>72</v>
      </c>
      <c r="C45" s="440">
        <v>1139813.1131324018</v>
      </c>
      <c r="D45" s="440">
        <v>2218986.5489453012</v>
      </c>
      <c r="E45" s="440">
        <v>1079173.4358128994</v>
      </c>
      <c r="F45" s="440">
        <v>3358799.662077703</v>
      </c>
      <c r="G45" s="440">
        <v>1287852.4170713001</v>
      </c>
      <c r="H45" s="440">
        <v>931134.13187400112</v>
      </c>
      <c r="I45" s="442">
        <v>791372.17508260102</v>
      </c>
      <c r="J45" s="464">
        <v>66.064867577504444</v>
      </c>
      <c r="K45" s="464">
        <v>58.037864974144384</v>
      </c>
      <c r="L45" s="465">
        <v>35.663676080359544</v>
      </c>
      <c r="M45" s="466">
        <v>-15.949676750526635</v>
      </c>
      <c r="N45" s="457">
        <v>48.939575913011225</v>
      </c>
      <c r="O45" s="60"/>
      <c r="P45" s="60"/>
    </row>
    <row r="46" spans="1:16" x14ac:dyDescent="0.2">
      <c r="A46" s="451"/>
      <c r="B46" s="434" t="s">
        <v>73</v>
      </c>
      <c r="C46" s="433">
        <v>2518686.566494579</v>
      </c>
      <c r="D46" s="433">
        <v>1543245.424839807</v>
      </c>
      <c r="E46" s="433">
        <v>-975441.14165477199</v>
      </c>
      <c r="F46" s="433">
        <v>4061931.9913343862</v>
      </c>
      <c r="G46" s="433">
        <v>1240631.7625271676</v>
      </c>
      <c r="H46" s="433">
        <v>302613.66231263941</v>
      </c>
      <c r="I46" s="441">
        <v>126769.99966526701</v>
      </c>
      <c r="J46" s="457">
        <v>37.992891760180235</v>
      </c>
      <c r="K46" s="457">
        <v>80.391086379274284</v>
      </c>
      <c r="L46" s="458">
        <v>8.2145067547131116</v>
      </c>
      <c r="M46" s="459">
        <v>120.97364361538152</v>
      </c>
      <c r="N46" s="457">
        <v>-30.452691316523683</v>
      </c>
      <c r="O46" s="60"/>
      <c r="P46" s="60"/>
    </row>
    <row r="47" spans="1:16" x14ac:dyDescent="0.2">
      <c r="A47" s="451"/>
      <c r="B47" s="434" t="s">
        <v>74</v>
      </c>
      <c r="C47" s="433">
        <v>1434594.1110257758</v>
      </c>
      <c r="D47" s="433">
        <v>1468292.3072726522</v>
      </c>
      <c r="E47" s="433">
        <v>33698.196246876381</v>
      </c>
      <c r="F47" s="433">
        <v>2902886.4182984279</v>
      </c>
      <c r="G47" s="433">
        <v>1138666.7771048693</v>
      </c>
      <c r="H47" s="433">
        <v>329625.53016778291</v>
      </c>
      <c r="I47" s="441">
        <v>135967.24654494302</v>
      </c>
      <c r="J47" s="457">
        <v>50.580425676224515</v>
      </c>
      <c r="K47" s="457">
        <v>77.550414959262355</v>
      </c>
      <c r="L47" s="458">
        <v>9.2602301238982658</v>
      </c>
      <c r="M47" s="459">
        <v>-43.041975523679618</v>
      </c>
      <c r="N47" s="457">
        <v>-4.8568501393700956</v>
      </c>
      <c r="O47" s="60"/>
      <c r="P47" s="60"/>
    </row>
    <row r="48" spans="1:16" x14ac:dyDescent="0.2">
      <c r="A48" s="451"/>
      <c r="B48" s="434" t="s">
        <v>75</v>
      </c>
      <c r="C48" s="440">
        <v>1396347.948834674</v>
      </c>
      <c r="D48" s="440">
        <v>1759032.9000139709</v>
      </c>
      <c r="E48" s="440">
        <v>362684.95117929694</v>
      </c>
      <c r="F48" s="440">
        <v>3155380.8488486446</v>
      </c>
      <c r="G48" s="440">
        <v>1249940.6545102627</v>
      </c>
      <c r="H48" s="440">
        <v>509092.24550370825</v>
      </c>
      <c r="I48" s="442">
        <v>343684.35547592997</v>
      </c>
      <c r="J48" s="464">
        <v>55.747086778948351</v>
      </c>
      <c r="K48" s="464">
        <v>71.058401153289125</v>
      </c>
      <c r="L48" s="465">
        <v>19.53825624712308</v>
      </c>
      <c r="M48" s="466">
        <v>-2.6659918577077235</v>
      </c>
      <c r="N48" s="457">
        <v>19.801274671347187</v>
      </c>
      <c r="O48" s="60"/>
      <c r="P48" s="60"/>
    </row>
    <row r="49" spans="1:16" x14ac:dyDescent="0.2">
      <c r="A49" s="451">
        <v>2020</v>
      </c>
      <c r="B49" s="434" t="s">
        <v>64</v>
      </c>
      <c r="C49" s="433">
        <v>1243317.892853</v>
      </c>
      <c r="D49" s="433">
        <v>1706683.5861916509</v>
      </c>
      <c r="E49" s="433">
        <v>463365.69333865098</v>
      </c>
      <c r="F49" s="433">
        <v>2950001.4790446507</v>
      </c>
      <c r="G49" s="433">
        <v>1224559.9537473998</v>
      </c>
      <c r="H49" s="433">
        <v>482123.6324442511</v>
      </c>
      <c r="I49" s="441">
        <v>278021.72091524006</v>
      </c>
      <c r="J49" s="457">
        <v>57.853651881705339</v>
      </c>
      <c r="K49" s="467">
        <v>71.750848467460955</v>
      </c>
      <c r="L49" s="457">
        <v>16.290173712611061</v>
      </c>
      <c r="M49" s="459">
        <v>-10.95930681957786</v>
      </c>
      <c r="N49" s="457">
        <v>-2.976028124425881</v>
      </c>
      <c r="O49" s="60"/>
      <c r="P49" s="60"/>
    </row>
    <row r="50" spans="1:16" x14ac:dyDescent="0.2">
      <c r="A50" s="452"/>
      <c r="B50" s="434" t="s">
        <v>65</v>
      </c>
      <c r="C50" s="433">
        <v>1104347.303325</v>
      </c>
      <c r="D50" s="433">
        <v>1438825.1302736399</v>
      </c>
      <c r="E50" s="433">
        <v>334477.82694863994</v>
      </c>
      <c r="F50" s="433">
        <v>2543172.4335986399</v>
      </c>
      <c r="G50" s="433">
        <v>1057258.5992197599</v>
      </c>
      <c r="H50" s="433">
        <v>381566.53105388</v>
      </c>
      <c r="I50" s="441">
        <v>220017.89697758004</v>
      </c>
      <c r="J50" s="457">
        <v>56.575995841448844</v>
      </c>
      <c r="K50" s="467">
        <v>73.480687609250154</v>
      </c>
      <c r="L50" s="457">
        <v>15.291496676579202</v>
      </c>
      <c r="M50" s="459">
        <v>-11.177398019191118</v>
      </c>
      <c r="N50" s="457">
        <v>-15.694675807817374</v>
      </c>
      <c r="O50" s="60"/>
      <c r="P50" s="60"/>
    </row>
    <row r="51" spans="1:16" x14ac:dyDescent="0.2">
      <c r="A51" s="453"/>
      <c r="B51" s="434" t="s">
        <v>76</v>
      </c>
      <c r="C51" s="440">
        <v>1228902.657254</v>
      </c>
      <c r="D51" s="440">
        <v>964261.22093354003</v>
      </c>
      <c r="E51" s="433">
        <v>-264641.43632045994</v>
      </c>
      <c r="F51" s="433">
        <v>2193163.87818754</v>
      </c>
      <c r="G51" s="440">
        <v>662778.22707367002</v>
      </c>
      <c r="H51" s="433">
        <v>301482.99385987001</v>
      </c>
      <c r="I51" s="442">
        <v>125958.8942433</v>
      </c>
      <c r="J51" s="457">
        <v>43.966674379591666</v>
      </c>
      <c r="K51" s="467">
        <v>68.734302768290092</v>
      </c>
      <c r="L51" s="457">
        <v>13.062735647644747</v>
      </c>
      <c r="M51" s="459">
        <v>11.278639749830981</v>
      </c>
      <c r="N51" s="457">
        <v>-32.982737050877475</v>
      </c>
      <c r="O51" s="60"/>
      <c r="P51" s="60"/>
    </row>
    <row r="52" spans="1:16" x14ac:dyDescent="0.2">
      <c r="A52" s="452"/>
      <c r="B52" s="434" t="s">
        <v>67</v>
      </c>
      <c r="C52" s="440">
        <v>735170.93676299998</v>
      </c>
      <c r="D52" s="440">
        <v>686158.33267918008</v>
      </c>
      <c r="E52" s="433">
        <v>-49012.604083819897</v>
      </c>
      <c r="F52" s="433">
        <v>1421329.2694421802</v>
      </c>
      <c r="G52" s="443">
        <v>415842.40359941998</v>
      </c>
      <c r="H52" s="433">
        <v>270315.9290797601</v>
      </c>
      <c r="I52" s="442">
        <v>159615.60749805</v>
      </c>
      <c r="J52" s="457">
        <v>48.27581809727117</v>
      </c>
      <c r="K52" s="467">
        <v>60.604438333601216</v>
      </c>
      <c r="L52" s="457">
        <v>23.262212217814721</v>
      </c>
      <c r="M52" s="459">
        <v>-40.17663381038254</v>
      </c>
      <c r="N52" s="457">
        <v>-28.841032099695703</v>
      </c>
      <c r="O52" s="60"/>
      <c r="P52" s="60"/>
    </row>
    <row r="53" spans="1:16" x14ac:dyDescent="0.2">
      <c r="A53" s="452"/>
      <c r="B53" s="434" t="s">
        <v>68</v>
      </c>
      <c r="C53" s="433">
        <v>749205.79949</v>
      </c>
      <c r="D53" s="440">
        <v>752669.54753369896</v>
      </c>
      <c r="E53" s="433">
        <v>3463.7480436989572</v>
      </c>
      <c r="F53" s="433">
        <v>1501875.347023699</v>
      </c>
      <c r="G53" s="443">
        <v>514825.43651724001</v>
      </c>
      <c r="H53" s="433">
        <v>237844.11101645895</v>
      </c>
      <c r="I53" s="441">
        <v>115116.69269690999</v>
      </c>
      <c r="J53" s="457">
        <v>50.115314098821948</v>
      </c>
      <c r="K53" s="467">
        <v>68.399929053086865</v>
      </c>
      <c r="L53" s="457">
        <v>15.294453332689923</v>
      </c>
      <c r="M53" s="459">
        <v>1.9090611482543554</v>
      </c>
      <c r="N53" s="457">
        <v>9.6932751067554026</v>
      </c>
      <c r="O53" s="60"/>
      <c r="P53" s="60"/>
    </row>
    <row r="54" spans="1:16" x14ac:dyDescent="0.2">
      <c r="A54" s="453"/>
      <c r="B54" s="434" t="s">
        <v>69</v>
      </c>
      <c r="C54" s="443">
        <v>948855.34088300006</v>
      </c>
      <c r="D54" s="440">
        <v>786125.27447817894</v>
      </c>
      <c r="E54" s="433">
        <v>-162730.06640482112</v>
      </c>
      <c r="F54" s="433">
        <v>1734980.615361179</v>
      </c>
      <c r="G54" s="468">
        <v>623271.24402996001</v>
      </c>
      <c r="H54" s="433">
        <v>162854.03044821892</v>
      </c>
      <c r="I54" s="442">
        <v>78229.649417149994</v>
      </c>
      <c r="J54" s="457">
        <v>45.310320329690114</v>
      </c>
      <c r="K54" s="467">
        <v>79.283959473721339</v>
      </c>
      <c r="L54" s="457">
        <v>9.9512955449852374</v>
      </c>
      <c r="M54" s="459">
        <v>26.648157492761754</v>
      </c>
      <c r="N54" s="457">
        <v>4.4449422796638487</v>
      </c>
      <c r="O54" s="60"/>
      <c r="P54" s="60"/>
    </row>
    <row r="55" spans="1:16" x14ac:dyDescent="0.2">
      <c r="A55" s="452"/>
      <c r="B55" s="434" t="s">
        <v>70</v>
      </c>
      <c r="C55" s="443">
        <v>1010882.241735</v>
      </c>
      <c r="D55" s="440">
        <v>1104890.184727991</v>
      </c>
      <c r="E55" s="433">
        <v>94007.942992990953</v>
      </c>
      <c r="F55" s="433">
        <v>2115772.4264629912</v>
      </c>
      <c r="G55" s="468">
        <v>876896.45132825</v>
      </c>
      <c r="H55" s="433">
        <v>227993.733399741</v>
      </c>
      <c r="I55" s="441">
        <v>110488.30645929</v>
      </c>
      <c r="J55" s="457">
        <v>52.221598642112646</v>
      </c>
      <c r="K55" s="467">
        <v>79.365032240206759</v>
      </c>
      <c r="L55" s="457">
        <v>9.9999355579840472</v>
      </c>
      <c r="M55" s="459">
        <v>6.5370239465879028</v>
      </c>
      <c r="N55" s="457">
        <v>40.548869321292919</v>
      </c>
      <c r="O55" s="60"/>
      <c r="P55" s="60"/>
    </row>
    <row r="56" spans="1:16" x14ac:dyDescent="0.2">
      <c r="A56" s="452"/>
      <c r="B56" s="434" t="s">
        <v>71</v>
      </c>
      <c r="C56" s="443">
        <v>1126294.6343340001</v>
      </c>
      <c r="D56" s="440">
        <v>992111.02440076997</v>
      </c>
      <c r="E56" s="433">
        <v>-134183.60993323009</v>
      </c>
      <c r="F56" s="433">
        <v>2118405.65873477</v>
      </c>
      <c r="G56" s="468">
        <v>806258.58200081007</v>
      </c>
      <c r="H56" s="433">
        <v>185852.44239995989</v>
      </c>
      <c r="I56" s="441">
        <v>62926.712273619996</v>
      </c>
      <c r="J56" s="457">
        <v>46.832910415907499</v>
      </c>
      <c r="K56" s="467">
        <v>81.266971354116961</v>
      </c>
      <c r="L56" s="457">
        <v>6.3427087015414845</v>
      </c>
      <c r="M56" s="459">
        <v>11.4169967414716</v>
      </c>
      <c r="N56" s="457">
        <v>-10.207273255394673</v>
      </c>
      <c r="O56" s="60"/>
      <c r="P56" s="60"/>
    </row>
    <row r="57" spans="1:16" x14ac:dyDescent="0.2">
      <c r="A57" s="452"/>
      <c r="B57" s="434" t="s">
        <v>72</v>
      </c>
      <c r="C57" s="443">
        <v>1047415.852937</v>
      </c>
      <c r="D57" s="433">
        <v>896463.12557996996</v>
      </c>
      <c r="E57" s="433">
        <v>-150952.72735703003</v>
      </c>
      <c r="F57" s="433">
        <v>1943878.9785169698</v>
      </c>
      <c r="G57" s="468">
        <v>741619.01400924998</v>
      </c>
      <c r="H57" s="433">
        <v>154844.11157071998</v>
      </c>
      <c r="I57" s="441">
        <v>41744.235392009992</v>
      </c>
      <c r="J57" s="457">
        <v>46.117229286768783</v>
      </c>
      <c r="K57" s="467">
        <v>92.482307082646642</v>
      </c>
      <c r="L57" s="457">
        <v>4.6565479606317783</v>
      </c>
      <c r="M57" s="459">
        <v>-7.00338783409393</v>
      </c>
      <c r="N57" s="457">
        <v>-9.6408462831638086</v>
      </c>
      <c r="O57" s="60"/>
      <c r="P57" s="60"/>
    </row>
    <row r="58" spans="1:16" x14ac:dyDescent="0.2">
      <c r="A58" s="452"/>
      <c r="B58" s="450" t="s">
        <v>73</v>
      </c>
      <c r="C58" s="469">
        <v>1185140.9488530001</v>
      </c>
      <c r="D58" s="469">
        <v>998403.39773040602</v>
      </c>
      <c r="E58" s="433">
        <v>-186737.55112259404</v>
      </c>
      <c r="F58" s="433">
        <v>2183544.346583406</v>
      </c>
      <c r="G58" s="470">
        <v>829069.78068156005</v>
      </c>
      <c r="H58" s="433">
        <v>169333.61704884598</v>
      </c>
      <c r="I58" s="441">
        <v>37913.733508975994</v>
      </c>
      <c r="J58" s="457">
        <v>45.723980797212057</v>
      </c>
      <c r="K58" s="467">
        <v>81.375345287675287</v>
      </c>
      <c r="L58" s="457">
        <v>3.7974363463868794</v>
      </c>
      <c r="M58" s="459">
        <v>13.149036796589709</v>
      </c>
      <c r="N58" s="457">
        <v>11.371384861422543</v>
      </c>
      <c r="O58" s="60"/>
      <c r="P58" s="60"/>
    </row>
    <row r="59" spans="1:16" x14ac:dyDescent="0.2">
      <c r="A59" s="452"/>
      <c r="B59" s="450" t="s">
        <v>74</v>
      </c>
      <c r="C59" s="469">
        <v>1339819.707534</v>
      </c>
      <c r="D59" s="469">
        <v>1025050.1689878061</v>
      </c>
      <c r="E59" s="433">
        <v>-314769.53854619397</v>
      </c>
      <c r="F59" s="433">
        <v>2364869.8765218062</v>
      </c>
      <c r="G59" s="470">
        <v>812454.212267</v>
      </c>
      <c r="H59" s="433">
        <v>212595.95672080608</v>
      </c>
      <c r="I59" s="441">
        <v>75657.406873447995</v>
      </c>
      <c r="J59" s="457">
        <v>43.344886717210215</v>
      </c>
      <c r="K59" s="467">
        <v>85.832099226185903</v>
      </c>
      <c r="L59" s="457">
        <v>7.3808491684028015</v>
      </c>
      <c r="M59" s="459">
        <v>13.05150740346123</v>
      </c>
      <c r="N59" s="457">
        <v>2.6689383587810407</v>
      </c>
      <c r="O59" s="60"/>
      <c r="P59" s="60"/>
    </row>
    <row r="60" spans="1:16" x14ac:dyDescent="0.2">
      <c r="A60" s="453"/>
      <c r="B60" s="454" t="s">
        <v>75</v>
      </c>
      <c r="C60" s="470">
        <v>981590.49186499999</v>
      </c>
      <c r="D60" s="469">
        <v>1171043.4503306411</v>
      </c>
      <c r="E60" s="433">
        <v>189452.95846564113</v>
      </c>
      <c r="F60" s="433">
        <v>2152633.9421956409</v>
      </c>
      <c r="G60" s="470">
        <v>879822.07816380006</v>
      </c>
      <c r="H60" s="441">
        <v>291221.37216684106</v>
      </c>
      <c r="I60" s="441">
        <v>127711.66720434101</v>
      </c>
      <c r="J60" s="457">
        <v>54.40049175923528</v>
      </c>
      <c r="K60" s="467">
        <v>215.30764468222458</v>
      </c>
      <c r="L60" s="457">
        <v>10.905800905020385</v>
      </c>
      <c r="M60" s="459">
        <v>-26.737120946544181</v>
      </c>
      <c r="N60" s="457">
        <v>14.242549853632752</v>
      </c>
      <c r="O60" s="60"/>
      <c r="P60" s="60"/>
    </row>
    <row r="61" spans="1:16" x14ac:dyDescent="0.2">
      <c r="A61" s="452">
        <v>2021</v>
      </c>
      <c r="B61" s="434" t="s">
        <v>64</v>
      </c>
      <c r="C61" s="440">
        <v>1315216.6726549999</v>
      </c>
      <c r="D61" s="440">
        <v>895199.00744007505</v>
      </c>
      <c r="E61" s="433">
        <v>-420017.66521492484</v>
      </c>
      <c r="F61" s="433">
        <v>2210415.6800950747</v>
      </c>
      <c r="G61" s="440">
        <v>631898.65578822</v>
      </c>
      <c r="H61" s="433">
        <v>263300.35165185505</v>
      </c>
      <c r="I61" s="433">
        <v>107990.905518745</v>
      </c>
      <c r="J61" s="457">
        <v>40.49912491579731</v>
      </c>
      <c r="K61" s="467">
        <v>70.58750630155491</v>
      </c>
      <c r="L61" s="457">
        <v>12.063340622724491</v>
      </c>
      <c r="M61" s="459">
        <v>33.988326451300239</v>
      </c>
      <c r="N61" s="457">
        <v>-23.555440475985932</v>
      </c>
    </row>
    <row r="62" spans="1:16" x14ac:dyDescent="0.2">
      <c r="A62" s="452"/>
      <c r="B62" s="434" t="s">
        <v>65</v>
      </c>
      <c r="C62" s="440">
        <v>1582037.5382055501</v>
      </c>
      <c r="D62" s="440">
        <v>984812.72960036003</v>
      </c>
      <c r="E62" s="433">
        <v>-597224.80860519002</v>
      </c>
      <c r="F62" s="433">
        <v>2566850.2678059102</v>
      </c>
      <c r="G62" s="440">
        <v>694808.12026748003</v>
      </c>
      <c r="H62" s="433">
        <v>290004.60933288001</v>
      </c>
      <c r="I62" s="433">
        <v>79845.871292530006</v>
      </c>
      <c r="J62" s="457">
        <v>38.366582653929299</v>
      </c>
      <c r="K62" s="467">
        <v>70.552309021171482</v>
      </c>
      <c r="L62" s="457">
        <v>8.1077212847290987</v>
      </c>
      <c r="M62" s="459">
        <v>20.287217391483075</v>
      </c>
      <c r="N62" s="457">
        <v>10.010480509417205</v>
      </c>
    </row>
    <row r="63" spans="1:16" x14ac:dyDescent="0.2">
      <c r="A63" s="453"/>
      <c r="B63" s="455" t="s">
        <v>76</v>
      </c>
      <c r="C63" s="440">
        <v>1977933.63818037</v>
      </c>
      <c r="D63" s="440">
        <v>1104920.2175928301</v>
      </c>
      <c r="E63" s="433">
        <v>-873013.42058753991</v>
      </c>
      <c r="F63" s="433">
        <v>3082853.8557732003</v>
      </c>
      <c r="G63" s="440">
        <v>716191.21686104999</v>
      </c>
      <c r="H63" s="433">
        <v>388729.00073178008</v>
      </c>
      <c r="I63" s="433">
        <v>180033.86348272001</v>
      </c>
      <c r="J63" s="457">
        <v>35.840823771897831</v>
      </c>
      <c r="K63" s="467">
        <v>64.818364752283941</v>
      </c>
      <c r="L63" s="457">
        <v>16.293833764300221</v>
      </c>
      <c r="M63" s="459">
        <v>25.024444137012768</v>
      </c>
      <c r="N63" s="457">
        <v>12.195972328790877</v>
      </c>
    </row>
    <row r="64" spans="1:16" x14ac:dyDescent="0.2">
      <c r="A64" s="452"/>
      <c r="B64" s="434" t="s">
        <v>67</v>
      </c>
      <c r="C64" s="440">
        <v>1311391.773233</v>
      </c>
      <c r="D64" s="440">
        <v>1651887.7350346351</v>
      </c>
      <c r="E64" s="433">
        <v>340495.9618016351</v>
      </c>
      <c r="F64" s="433">
        <v>2963279.508267635</v>
      </c>
      <c r="G64" s="440">
        <v>1341688.5626137999</v>
      </c>
      <c r="H64" s="433">
        <v>310199.17242083512</v>
      </c>
      <c r="I64" s="433">
        <v>135976.23084503497</v>
      </c>
      <c r="J64" s="457">
        <v>55.745255566537708</v>
      </c>
      <c r="K64" s="467">
        <v>81.221534257936042</v>
      </c>
      <c r="L64" s="457">
        <v>8.2315661022922946</v>
      </c>
      <c r="M64" s="459">
        <v>-33.698899299804886</v>
      </c>
      <c r="N64" s="457">
        <v>49.502897017616696</v>
      </c>
    </row>
    <row r="65" spans="1:16" x14ac:dyDescent="0.2">
      <c r="A65" s="452"/>
      <c r="B65" s="434" t="s">
        <v>68</v>
      </c>
      <c r="C65" s="440">
        <v>1475773.1565389999</v>
      </c>
      <c r="D65" s="440">
        <v>1575938.3533988781</v>
      </c>
      <c r="E65" s="433">
        <v>100165.19685987826</v>
      </c>
      <c r="F65" s="433">
        <v>3051711.5099378778</v>
      </c>
      <c r="G65" s="440">
        <v>1307029.4604891059</v>
      </c>
      <c r="H65" s="433">
        <v>268908.89290977223</v>
      </c>
      <c r="I65" s="433">
        <v>140941.28946529995</v>
      </c>
      <c r="J65" s="457">
        <v>51.641131485294252</v>
      </c>
      <c r="K65" s="467">
        <v>82.936585537765012</v>
      </c>
      <c r="L65" s="457">
        <v>8.9433250457625597</v>
      </c>
      <c r="M65" s="459">
        <v>12.534879862845811</v>
      </c>
      <c r="N65" s="457">
        <v>-4.5977326439901507</v>
      </c>
    </row>
    <row r="66" spans="1:16" x14ac:dyDescent="0.2">
      <c r="A66" s="453"/>
      <c r="B66" s="455" t="s">
        <v>69</v>
      </c>
      <c r="C66" s="440">
        <v>1905169.3946560002</v>
      </c>
      <c r="D66" s="440">
        <v>1791856.6360458669</v>
      </c>
      <c r="E66" s="433">
        <v>-113312.75861013331</v>
      </c>
      <c r="F66" s="433">
        <v>3697026.0307018673</v>
      </c>
      <c r="G66" s="440">
        <v>1423606.4460537999</v>
      </c>
      <c r="H66" s="433">
        <v>368250.18999206694</v>
      </c>
      <c r="I66" s="433">
        <v>132897.08251946696</v>
      </c>
      <c r="J66" s="457">
        <v>48.467514731176756</v>
      </c>
      <c r="K66" s="467">
        <v>79.448680068250681</v>
      </c>
      <c r="L66" s="457">
        <v>7.4167251914044936</v>
      </c>
      <c r="M66" s="459">
        <v>29.096357811794416</v>
      </c>
      <c r="N66" s="457">
        <v>13.70093456900206</v>
      </c>
    </row>
    <row r="67" spans="1:16" x14ac:dyDescent="0.2">
      <c r="A67" s="452"/>
      <c r="B67" s="434" t="s">
        <v>70</v>
      </c>
      <c r="C67" s="443">
        <v>1740754.8696359999</v>
      </c>
      <c r="D67" s="443">
        <v>1677197.8035529719</v>
      </c>
      <c r="E67" s="433">
        <v>-63557.066083028214</v>
      </c>
      <c r="F67" s="433">
        <v>3417952.6731889723</v>
      </c>
      <c r="G67" s="443">
        <v>1444686.8938993001</v>
      </c>
      <c r="H67" s="433">
        <v>232510.90965367178</v>
      </c>
      <c r="I67" s="433">
        <v>85286.871707142011</v>
      </c>
      <c r="J67" s="457">
        <v>49.070246545811166</v>
      </c>
      <c r="K67" s="467">
        <v>86.136941679680163</v>
      </c>
      <c r="L67" s="457">
        <v>5.0850812901418365</v>
      </c>
      <c r="M67" s="459">
        <v>-8.6299163466084838</v>
      </c>
      <c r="N67" s="457">
        <v>-6.3988842737952165</v>
      </c>
    </row>
    <row r="68" spans="1:16" x14ac:dyDescent="0.2">
      <c r="A68" s="452"/>
      <c r="B68" s="434" t="s">
        <v>71</v>
      </c>
      <c r="C68" s="443">
        <v>2005917.7739279999</v>
      </c>
      <c r="D68" s="443">
        <v>1421104.6068285881</v>
      </c>
      <c r="E68" s="433">
        <v>-584813.16709941183</v>
      </c>
      <c r="F68" s="433">
        <v>3427022.3807565877</v>
      </c>
      <c r="G68" s="443">
        <v>1073795.1695626001</v>
      </c>
      <c r="H68" s="433">
        <v>347309.43726598797</v>
      </c>
      <c r="I68" s="433">
        <v>143972.96186910805</v>
      </c>
      <c r="J68" s="457">
        <v>41.467619669144071</v>
      </c>
      <c r="K68" s="467">
        <v>75.560600141810681</v>
      </c>
      <c r="L68" s="457">
        <v>10.131060104745258</v>
      </c>
      <c r="M68" s="459">
        <v>15.232638949758995</v>
      </c>
      <c r="N68" s="457">
        <v>-15.269111143711052</v>
      </c>
    </row>
    <row r="69" spans="1:16" x14ac:dyDescent="0.2">
      <c r="A69" s="452"/>
      <c r="B69" s="434" t="s">
        <v>72</v>
      </c>
      <c r="C69" s="443">
        <v>1589188.6599409999</v>
      </c>
      <c r="D69" s="443">
        <v>2038252.7383824298</v>
      </c>
      <c r="E69" s="433">
        <v>449064.07844142988</v>
      </c>
      <c r="F69" s="433">
        <v>3627441.3983234297</v>
      </c>
      <c r="G69" s="443">
        <v>1507701.373958</v>
      </c>
      <c r="H69" s="433">
        <v>530551.36442442983</v>
      </c>
      <c r="I69" s="433">
        <v>323265.34672175004</v>
      </c>
      <c r="J69" s="457">
        <v>56.189818512974234</v>
      </c>
      <c r="K69" s="467">
        <v>73.970285704339162</v>
      </c>
      <c r="L69" s="457">
        <v>15.859924563540408</v>
      </c>
      <c r="M69" s="459">
        <v>-20.77498486744841</v>
      </c>
      <c r="N69" s="457">
        <v>43.427354227716002</v>
      </c>
    </row>
    <row r="70" spans="1:16" x14ac:dyDescent="0.2">
      <c r="A70" s="434"/>
      <c r="B70" s="434" t="s">
        <v>73</v>
      </c>
      <c r="C70" s="443">
        <v>2084494.290728</v>
      </c>
      <c r="D70" s="443">
        <v>1977179.3535214199</v>
      </c>
      <c r="E70" s="433">
        <v>-107314.93720658007</v>
      </c>
      <c r="F70" s="433">
        <v>4061673.6442494197</v>
      </c>
      <c r="G70" s="477">
        <v>1487004.6683012</v>
      </c>
      <c r="H70" s="433">
        <v>490174.68522021989</v>
      </c>
      <c r="I70" s="433">
        <v>260115.88916950999</v>
      </c>
      <c r="J70" s="457">
        <v>48.678932053557304</v>
      </c>
      <c r="K70" s="467">
        <v>75.208385402811189</v>
      </c>
      <c r="L70" s="467">
        <v>13.155907616890458</v>
      </c>
      <c r="M70" s="459">
        <v>31.167201432546637</v>
      </c>
      <c r="N70" s="457">
        <v>-2.9963597600500771</v>
      </c>
    </row>
    <row r="71" spans="1:16" x14ac:dyDescent="0.2">
      <c r="A71" s="434"/>
      <c r="B71" s="434" t="s">
        <v>74</v>
      </c>
      <c r="C71" s="443">
        <v>2215736.4771609996</v>
      </c>
      <c r="D71" s="443">
        <v>2065113.0296665011</v>
      </c>
      <c r="E71" s="433">
        <v>-150623.44749449845</v>
      </c>
      <c r="F71" s="433">
        <v>4280849.5068275006</v>
      </c>
      <c r="G71" s="477">
        <v>1511558.5754865301</v>
      </c>
      <c r="H71" s="433">
        <v>553554.45417997101</v>
      </c>
      <c r="I71" s="433">
        <v>368370.45020534203</v>
      </c>
      <c r="J71" s="457">
        <v>48.240729471401991</v>
      </c>
      <c r="K71" s="467">
        <v>73.194956100327076</v>
      </c>
      <c r="L71" s="467">
        <v>17.837786354233156</v>
      </c>
      <c r="M71" s="459">
        <v>6.29611637780806</v>
      </c>
      <c r="N71" s="457">
        <v>4.4474304259989603</v>
      </c>
    </row>
    <row r="72" spans="1:16" x14ac:dyDescent="0.2">
      <c r="A72" s="455"/>
      <c r="B72" s="455" t="s">
        <v>75</v>
      </c>
      <c r="C72" s="443">
        <v>1640350.7075990001</v>
      </c>
      <c r="D72" s="443">
        <v>1724326.5027078739</v>
      </c>
      <c r="E72" s="440">
        <v>83975.795108873863</v>
      </c>
      <c r="F72" s="440">
        <v>3364677.210306874</v>
      </c>
      <c r="G72" s="478">
        <v>1270799.9403863999</v>
      </c>
      <c r="H72" s="440">
        <v>453526.56232147408</v>
      </c>
      <c r="I72" s="440">
        <v>182388.74951605796</v>
      </c>
      <c r="J72" s="464">
        <v>51.247902694077673</v>
      </c>
      <c r="K72" s="479">
        <v>73.698336039650371</v>
      </c>
      <c r="L72" s="479">
        <v>10.577390606108272</v>
      </c>
      <c r="M72" s="466">
        <v>-25.968149890244863</v>
      </c>
      <c r="N72" s="457">
        <v>-16.50207625747543</v>
      </c>
    </row>
    <row r="73" spans="1:16" x14ac:dyDescent="0.2">
      <c r="A73" s="480">
        <v>2022</v>
      </c>
      <c r="B73" s="456" t="s">
        <v>64</v>
      </c>
      <c r="C73" s="546">
        <v>2014232.7886142461</v>
      </c>
      <c r="D73" s="546">
        <v>2199495.1089129522</v>
      </c>
      <c r="E73" s="437">
        <v>185262.32029870618</v>
      </c>
      <c r="F73" s="437">
        <v>4213727.8975271983</v>
      </c>
      <c r="G73" s="546">
        <v>1739430.011261235</v>
      </c>
      <c r="H73" s="437">
        <v>460065.09765171725</v>
      </c>
      <c r="I73" s="437">
        <v>194782.68421398706</v>
      </c>
      <c r="J73" s="462">
        <v>52.198318505656552</v>
      </c>
      <c r="K73" s="471">
        <v>79.083149774354652</v>
      </c>
      <c r="L73" s="471">
        <v>8.8557907414603765</v>
      </c>
      <c r="M73" s="462">
        <v>22.792813712532332</v>
      </c>
      <c r="N73" s="462">
        <v>27.55676523320124</v>
      </c>
      <c r="O73" s="617"/>
      <c r="P73" s="617"/>
    </row>
    <row r="74" spans="1:16" x14ac:dyDescent="0.2">
      <c r="A74" s="456"/>
      <c r="B74" s="456" t="s">
        <v>65</v>
      </c>
      <c r="C74" s="546">
        <v>2052525.624659556</v>
      </c>
      <c r="D74" s="546">
        <v>2095512.5989494871</v>
      </c>
      <c r="E74" s="437">
        <v>42986.974289931124</v>
      </c>
      <c r="F74" s="437">
        <v>4148038.2236090433</v>
      </c>
      <c r="G74" s="546">
        <v>1671939.1600122</v>
      </c>
      <c r="H74" s="437">
        <v>423573.43893728708</v>
      </c>
      <c r="I74" s="437">
        <v>176406.99241037719</v>
      </c>
      <c r="J74" s="462">
        <v>50.518160296176461</v>
      </c>
      <c r="K74" s="471">
        <v>79.786643175057463</v>
      </c>
      <c r="L74" s="471">
        <v>8.4183217270472515</v>
      </c>
      <c r="M74" s="462">
        <v>1.9011127344250336</v>
      </c>
      <c r="N74" s="462">
        <v>-4.7275626820946197</v>
      </c>
      <c r="O74" s="617"/>
      <c r="P74" s="617"/>
    </row>
    <row r="75" spans="1:16" x14ac:dyDescent="0.2">
      <c r="A75" s="456"/>
      <c r="B75" s="456" t="s">
        <v>66</v>
      </c>
      <c r="C75" s="546">
        <v>1834067.4411550381</v>
      </c>
      <c r="D75" s="546">
        <v>2805449.7265626048</v>
      </c>
      <c r="E75" s="437">
        <f t="shared" ref="E75" si="0">D75-C75</f>
        <v>971382.2854075667</v>
      </c>
      <c r="F75" s="437">
        <f t="shared" ref="F75" si="1">C75+D75</f>
        <v>4639517.1677176431</v>
      </c>
      <c r="G75" s="546">
        <v>2209623.0018568397</v>
      </c>
      <c r="H75" s="437">
        <f t="shared" ref="H75" si="2">D75-G75</f>
        <v>595826.72470576502</v>
      </c>
      <c r="I75" s="437">
        <v>344003.55005123484</v>
      </c>
      <c r="J75" s="462">
        <f t="shared" ref="J75" si="3">D75/F75*100</f>
        <v>60.468570869470739</v>
      </c>
      <c r="K75" s="471">
        <f t="shared" ref="K75" si="4">G75/D75*100</f>
        <v>78.761810662142722</v>
      </c>
      <c r="L75" s="471">
        <f t="shared" ref="L75" si="5">I75/D75*100</f>
        <v>12.261975211822005</v>
      </c>
      <c r="M75" s="462">
        <f>(C75-C74)/C74*100</f>
        <v>-10.643383979225723</v>
      </c>
      <c r="N75" s="462">
        <f t="shared" ref="N75" si="6">(D75-D74)/D74*100</f>
        <v>33.878924324722277</v>
      </c>
      <c r="O75" s="617"/>
      <c r="P75" s="617"/>
    </row>
  </sheetData>
  <mergeCells count="1">
    <mergeCell ref="A1:G1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3"/>
  <sheetViews>
    <sheetView topLeftCell="H1" workbookViewId="0">
      <selection activeCell="K9" sqref="K9"/>
    </sheetView>
  </sheetViews>
  <sheetFormatPr defaultColWidth="9.14453125" defaultRowHeight="18" x14ac:dyDescent="0.2"/>
  <cols>
    <col min="1" max="1" width="10.625" style="89" customWidth="1"/>
    <col min="2" max="2" width="57.44140625" style="89" bestFit="1" customWidth="1"/>
    <col min="3" max="3" width="25.828125" style="66" bestFit="1" customWidth="1"/>
    <col min="4" max="4" width="25.828125" style="90" bestFit="1" customWidth="1"/>
    <col min="5" max="5" width="26.23046875" style="90" customWidth="1"/>
    <col min="6" max="6" width="27.0390625" style="90" customWidth="1"/>
    <col min="7" max="7" width="23.9453125" style="89" bestFit="1" customWidth="1"/>
    <col min="8" max="11" width="23.9453125" style="87" bestFit="1" customWidth="1"/>
    <col min="12" max="12" width="67.6640625" style="87" customWidth="1"/>
    <col min="13" max="16384" width="9.14453125" style="89"/>
  </cols>
  <sheetData>
    <row r="1" spans="1:12" customFormat="1" x14ac:dyDescent="0.2">
      <c r="A1" s="670" t="s">
        <v>527</v>
      </c>
      <c r="B1" s="671"/>
      <c r="C1" s="66"/>
      <c r="D1" s="67"/>
      <c r="E1" s="45"/>
      <c r="F1" s="254"/>
      <c r="G1" s="68"/>
      <c r="H1" s="42"/>
      <c r="I1" s="42"/>
      <c r="J1" s="42"/>
      <c r="K1" s="42"/>
      <c r="L1" s="69"/>
    </row>
    <row r="2" spans="1:12" customFormat="1" x14ac:dyDescent="0.2">
      <c r="A2" s="42"/>
      <c r="B2" s="42"/>
      <c r="C2" s="545">
        <v>2018</v>
      </c>
      <c r="D2" s="545">
        <v>2019</v>
      </c>
      <c r="E2" s="545">
        <v>2020</v>
      </c>
      <c r="F2" s="545">
        <v>2021</v>
      </c>
      <c r="G2" s="70" t="s">
        <v>314</v>
      </c>
      <c r="H2" s="70" t="s">
        <v>315</v>
      </c>
      <c r="I2" s="70" t="s">
        <v>316</v>
      </c>
      <c r="J2" s="70" t="s">
        <v>317</v>
      </c>
      <c r="K2" s="70" t="s">
        <v>318</v>
      </c>
      <c r="L2" s="69"/>
    </row>
    <row r="3" spans="1:12" customFormat="1" ht="30" x14ac:dyDescent="0.35">
      <c r="A3" s="42"/>
      <c r="B3" s="42" t="s">
        <v>77</v>
      </c>
      <c r="C3" s="81"/>
      <c r="D3" s="574"/>
      <c r="E3" s="575"/>
      <c r="F3" s="568"/>
      <c r="G3" s="576"/>
      <c r="H3" s="576"/>
      <c r="I3" s="576"/>
      <c r="J3" s="576"/>
      <c r="K3" s="577"/>
      <c r="L3" s="73"/>
    </row>
    <row r="4" spans="1:12" customFormat="1" x14ac:dyDescent="0.2">
      <c r="A4" s="42">
        <v>1</v>
      </c>
      <c r="B4" s="42" t="s">
        <v>78</v>
      </c>
      <c r="C4" s="267">
        <v>364981.80980218999</v>
      </c>
      <c r="D4" s="267">
        <v>422943.69073428196</v>
      </c>
      <c r="E4" s="267">
        <v>454519.49752600002</v>
      </c>
      <c r="F4" s="568">
        <v>551225.96481999999</v>
      </c>
      <c r="G4" s="568">
        <v>86492.596166000003</v>
      </c>
      <c r="H4" s="568">
        <v>108444.24874151</v>
      </c>
      <c r="I4" s="569">
        <v>106660.73953399999</v>
      </c>
      <c r="J4" s="569">
        <v>110083.954654</v>
      </c>
      <c r="K4" s="570">
        <v>119889.12401299999</v>
      </c>
      <c r="L4" s="75"/>
    </row>
    <row r="5" spans="1:12" customFormat="1" x14ac:dyDescent="0.2">
      <c r="A5" s="42">
        <v>2</v>
      </c>
      <c r="B5" s="42" t="s">
        <v>79</v>
      </c>
      <c r="C5" s="267">
        <v>526675.65269313706</v>
      </c>
      <c r="D5" s="267">
        <v>585882.69928902003</v>
      </c>
      <c r="E5" s="267">
        <v>749386.85484100005</v>
      </c>
      <c r="F5" s="568">
        <v>1351406.417473</v>
      </c>
      <c r="G5" s="568">
        <v>110236.675917631</v>
      </c>
      <c r="H5" s="568">
        <v>135184.55048911</v>
      </c>
      <c r="I5" s="569">
        <v>170274.60322600001</v>
      </c>
      <c r="J5" s="569">
        <v>250784.387747</v>
      </c>
      <c r="K5" s="570">
        <v>336873.19374800002</v>
      </c>
      <c r="L5" s="75"/>
    </row>
    <row r="6" spans="1:12" customFormat="1" x14ac:dyDescent="0.2">
      <c r="A6" s="42">
        <v>3</v>
      </c>
      <c r="B6" s="42" t="s">
        <v>80</v>
      </c>
      <c r="C6" s="267">
        <v>72889.740220000007</v>
      </c>
      <c r="D6" s="267">
        <v>84277.111928419006</v>
      </c>
      <c r="E6" s="267">
        <v>119809.029932</v>
      </c>
      <c r="F6" s="568">
        <v>262284.39087900001</v>
      </c>
      <c r="G6" s="568">
        <v>14188.948025</v>
      </c>
      <c r="H6" s="568">
        <v>22305.729404999998</v>
      </c>
      <c r="I6" s="569">
        <v>30016.044302999999</v>
      </c>
      <c r="J6" s="569">
        <v>86208.230471000003</v>
      </c>
      <c r="K6" s="570">
        <v>29108.126918999998</v>
      </c>
      <c r="L6" s="75"/>
    </row>
    <row r="7" spans="1:12" customFormat="1" x14ac:dyDescent="0.2">
      <c r="A7" s="42">
        <v>4</v>
      </c>
      <c r="B7" s="42" t="s">
        <v>81</v>
      </c>
      <c r="C7" s="267">
        <v>529087.49490107596</v>
      </c>
      <c r="D7" s="267">
        <v>676364.2452349969</v>
      </c>
      <c r="E7" s="267">
        <v>594083.16800199996</v>
      </c>
      <c r="F7" s="568">
        <v>903476.95534300001</v>
      </c>
      <c r="G7" s="568">
        <v>131428.64317663599</v>
      </c>
      <c r="H7" s="568">
        <v>160756.68794626</v>
      </c>
      <c r="I7" s="569">
        <v>129263.895806</v>
      </c>
      <c r="J7" s="569">
        <v>179901.07925899999</v>
      </c>
      <c r="K7" s="570">
        <v>231572.979444</v>
      </c>
      <c r="L7" s="75"/>
    </row>
    <row r="8" spans="1:12" customFormat="1" x14ac:dyDescent="0.2">
      <c r="A8" s="42">
        <v>5</v>
      </c>
      <c r="B8" s="42" t="s">
        <v>82</v>
      </c>
      <c r="C8" s="267">
        <v>3971207.3963446901</v>
      </c>
      <c r="D8" s="267">
        <v>2718829.7384486403</v>
      </c>
      <c r="E8" s="267">
        <v>2965201.7397790002</v>
      </c>
      <c r="F8" s="568">
        <v>6563003.4679749198</v>
      </c>
      <c r="G8" s="568">
        <v>1283005.568066234</v>
      </c>
      <c r="H8" s="568">
        <v>363894.10358546005</v>
      </c>
      <c r="I8" s="569">
        <v>1184546.385982</v>
      </c>
      <c r="J8" s="569">
        <v>1720912.0729809199</v>
      </c>
      <c r="K8" s="570">
        <v>1945789.6317798391</v>
      </c>
      <c r="L8" s="75"/>
    </row>
    <row r="9" spans="1:12" customFormat="1" x14ac:dyDescent="0.2">
      <c r="A9" s="42">
        <v>6</v>
      </c>
      <c r="B9" s="42" t="s">
        <v>83</v>
      </c>
      <c r="C9" s="267">
        <v>990846.32402312302</v>
      </c>
      <c r="D9" s="267">
        <v>1388030.85758295</v>
      </c>
      <c r="E9" s="267">
        <v>1456617.8964219999</v>
      </c>
      <c r="F9" s="568">
        <v>1799433.241627</v>
      </c>
      <c r="G9" s="568">
        <v>236121.63003471601</v>
      </c>
      <c r="H9" s="568">
        <v>284936.70202693</v>
      </c>
      <c r="I9" s="569">
        <v>277873.74430600001</v>
      </c>
      <c r="J9" s="569">
        <v>493766.934419</v>
      </c>
      <c r="K9" s="570">
        <v>517590.71773600002</v>
      </c>
      <c r="L9" s="75"/>
    </row>
    <row r="10" spans="1:12" customFormat="1" x14ac:dyDescent="0.2">
      <c r="A10" s="42">
        <v>7</v>
      </c>
      <c r="B10" s="42" t="s">
        <v>84</v>
      </c>
      <c r="C10" s="267">
        <v>607207.80196855299</v>
      </c>
      <c r="D10" s="267">
        <v>695205.24339200405</v>
      </c>
      <c r="E10" s="267">
        <v>609211.14827200002</v>
      </c>
      <c r="F10" s="568">
        <v>1161272.635921</v>
      </c>
      <c r="G10" s="568">
        <v>125160.954052969</v>
      </c>
      <c r="H10" s="568">
        <v>146950.49680210999</v>
      </c>
      <c r="I10" s="569">
        <v>133798.88545999999</v>
      </c>
      <c r="J10" s="569">
        <v>183263.95523299999</v>
      </c>
      <c r="K10" s="570">
        <v>322037.90335899999</v>
      </c>
      <c r="L10" s="75"/>
    </row>
    <row r="11" spans="1:12" customFormat="1" x14ac:dyDescent="0.2">
      <c r="A11" s="42">
        <v>8</v>
      </c>
      <c r="B11" s="42" t="s">
        <v>85</v>
      </c>
      <c r="C11" s="267">
        <v>10887.133239000001</v>
      </c>
      <c r="D11" s="267">
        <v>23342.733027424001</v>
      </c>
      <c r="E11" s="267">
        <v>29692.971720000001</v>
      </c>
      <c r="F11" s="568">
        <v>36099.356984999999</v>
      </c>
      <c r="G11" s="568">
        <v>2278.3052069999999</v>
      </c>
      <c r="H11" s="568">
        <v>4077.1728250000001</v>
      </c>
      <c r="I11" s="569">
        <v>6852.3626569999997</v>
      </c>
      <c r="J11" s="569">
        <v>7680.5760099999998</v>
      </c>
      <c r="K11" s="570">
        <v>11824.210546</v>
      </c>
      <c r="L11" s="75"/>
    </row>
    <row r="12" spans="1:12" customFormat="1" x14ac:dyDescent="0.2">
      <c r="A12" s="42">
        <v>9</v>
      </c>
      <c r="B12" s="42" t="s">
        <v>86</v>
      </c>
      <c r="C12" s="267">
        <v>22504.26742</v>
      </c>
      <c r="D12" s="267">
        <v>39095.224540000003</v>
      </c>
      <c r="E12" s="267">
        <v>51499.727448999998</v>
      </c>
      <c r="F12" s="568">
        <v>59339.877505999997</v>
      </c>
      <c r="G12" s="568">
        <v>6220.2551659999999</v>
      </c>
      <c r="H12" s="568">
        <v>9537.6197219999995</v>
      </c>
      <c r="I12" s="569">
        <v>8166.8448589999998</v>
      </c>
      <c r="J12" s="569">
        <v>13244.809212</v>
      </c>
      <c r="K12" s="570">
        <v>29224.847339</v>
      </c>
      <c r="L12" s="75"/>
    </row>
    <row r="13" spans="1:12" customFormat="1" x14ac:dyDescent="0.2">
      <c r="A13" s="42">
        <v>10</v>
      </c>
      <c r="B13" s="42" t="s">
        <v>87</v>
      </c>
      <c r="C13" s="267">
        <v>214370.71309225901</v>
      </c>
      <c r="D13" s="267">
        <v>491108.50575431599</v>
      </c>
      <c r="E13" s="267">
        <v>188638.79523700001</v>
      </c>
      <c r="F13" s="568">
        <v>328923.40491099999</v>
      </c>
      <c r="G13" s="568">
        <v>48720.784491999999</v>
      </c>
      <c r="H13" s="568">
        <v>55796.8974925</v>
      </c>
      <c r="I13" s="569">
        <v>51787.243623000002</v>
      </c>
      <c r="J13" s="569">
        <v>49059.635933999998</v>
      </c>
      <c r="K13" s="570">
        <v>110809.66480499999</v>
      </c>
      <c r="L13" s="75"/>
    </row>
    <row r="14" spans="1:12" customFormat="1" x14ac:dyDescent="0.2">
      <c r="A14" s="42">
        <v>11</v>
      </c>
      <c r="B14" s="42" t="s">
        <v>88</v>
      </c>
      <c r="C14" s="267">
        <v>168669.30670451999</v>
      </c>
      <c r="D14" s="267">
        <v>220468.041565108</v>
      </c>
      <c r="E14" s="267">
        <v>182534.16269200001</v>
      </c>
      <c r="F14" s="568">
        <v>278767.270923</v>
      </c>
      <c r="G14" s="568">
        <v>39843.333920416</v>
      </c>
      <c r="H14" s="568">
        <v>59266.373287129994</v>
      </c>
      <c r="I14" s="569">
        <v>38954.863976000001</v>
      </c>
      <c r="J14" s="569">
        <v>87706.845243000003</v>
      </c>
      <c r="K14" s="570">
        <v>92618.451797000002</v>
      </c>
      <c r="L14" s="75"/>
    </row>
    <row r="15" spans="1:12" customFormat="1" x14ac:dyDescent="0.2">
      <c r="A15" s="42">
        <v>12</v>
      </c>
      <c r="B15" s="42" t="s">
        <v>89</v>
      </c>
      <c r="C15" s="267">
        <v>31223.28506835</v>
      </c>
      <c r="D15" s="267">
        <v>39632.665357603997</v>
      </c>
      <c r="E15" s="267">
        <v>23479.477274000001</v>
      </c>
      <c r="F15" s="568">
        <v>25845.560185999999</v>
      </c>
      <c r="G15" s="568">
        <v>7267.1322713500003</v>
      </c>
      <c r="H15" s="568">
        <v>8933.9502695400006</v>
      </c>
      <c r="I15" s="569">
        <v>6343.4745949999997</v>
      </c>
      <c r="J15" s="569">
        <v>6525.5659969999997</v>
      </c>
      <c r="K15" s="570">
        <v>8302.7327389999991</v>
      </c>
      <c r="L15" s="75"/>
    </row>
    <row r="16" spans="1:12" customFormat="1" x14ac:dyDescent="0.2">
      <c r="A16" s="42">
        <v>13</v>
      </c>
      <c r="B16" s="42" t="s">
        <v>90</v>
      </c>
      <c r="C16" s="267">
        <v>63032.41719462</v>
      </c>
      <c r="D16" s="267">
        <v>606902.57214918011</v>
      </c>
      <c r="E16" s="267">
        <v>71439.648652999997</v>
      </c>
      <c r="F16" s="568">
        <v>100988.289986</v>
      </c>
      <c r="G16" s="568">
        <v>12250.819775620001</v>
      </c>
      <c r="H16" s="568">
        <v>536155.75614199997</v>
      </c>
      <c r="I16" s="569">
        <v>18988.449844999999</v>
      </c>
      <c r="J16" s="569">
        <v>18486.872611999999</v>
      </c>
      <c r="K16" s="570">
        <v>26397.377635000001</v>
      </c>
      <c r="L16" s="75"/>
    </row>
    <row r="17" spans="1:12" customFormat="1" x14ac:dyDescent="0.2">
      <c r="A17" s="42">
        <v>14</v>
      </c>
      <c r="B17" s="42" t="s">
        <v>91</v>
      </c>
      <c r="C17" s="267">
        <v>1254.338929</v>
      </c>
      <c r="D17" s="267">
        <v>1561.4106999999999</v>
      </c>
      <c r="E17" s="267">
        <v>1296.4886739999999</v>
      </c>
      <c r="F17" s="568">
        <v>1287.984831</v>
      </c>
      <c r="G17" s="568">
        <v>216.74096299999999</v>
      </c>
      <c r="H17" s="568">
        <v>366.896861</v>
      </c>
      <c r="I17" s="569">
        <v>261.11353000000003</v>
      </c>
      <c r="J17" s="569">
        <v>311.28636299999999</v>
      </c>
      <c r="K17" s="570">
        <v>58816.315420999999</v>
      </c>
      <c r="L17" s="75"/>
    </row>
    <row r="18" spans="1:12" customFormat="1" x14ac:dyDescent="0.2">
      <c r="A18" s="42">
        <v>15</v>
      </c>
      <c r="B18" s="42" t="s">
        <v>92</v>
      </c>
      <c r="C18" s="267">
        <v>641400.16716879292</v>
      </c>
      <c r="D18" s="267">
        <v>784976.54605467198</v>
      </c>
      <c r="E18" s="267">
        <v>672496.86519599997</v>
      </c>
      <c r="F18" s="568">
        <v>1060164.240798</v>
      </c>
      <c r="G18" s="568">
        <v>124310.473488369</v>
      </c>
      <c r="H18" s="568">
        <v>208199.97407820998</v>
      </c>
      <c r="I18" s="569">
        <v>202799.10632200001</v>
      </c>
      <c r="J18" s="569">
        <v>216826.960066</v>
      </c>
      <c r="K18" s="570">
        <v>201081.29311</v>
      </c>
      <c r="L18" s="75"/>
    </row>
    <row r="19" spans="1:12" customFormat="1" x14ac:dyDescent="0.2">
      <c r="A19" s="42">
        <v>16</v>
      </c>
      <c r="B19" s="42" t="s">
        <v>93</v>
      </c>
      <c r="C19" s="267">
        <v>2608882.7650945499</v>
      </c>
      <c r="D19" s="267">
        <v>4541153.0989242503</v>
      </c>
      <c r="E19" s="267">
        <v>3029165.9173380001</v>
      </c>
      <c r="F19" s="568">
        <v>4195174.5624169996</v>
      </c>
      <c r="G19" s="568">
        <v>529622.50603238796</v>
      </c>
      <c r="H19" s="568">
        <v>1053472.68016079</v>
      </c>
      <c r="I19" s="569">
        <v>792643.40954400005</v>
      </c>
      <c r="J19" s="569">
        <v>955189.62576800003</v>
      </c>
      <c r="K19" s="570">
        <v>1223791.940767</v>
      </c>
      <c r="L19" s="75"/>
    </row>
    <row r="20" spans="1:12" customFormat="1" x14ac:dyDescent="0.2">
      <c r="A20" s="42">
        <v>17</v>
      </c>
      <c r="B20" s="42" t="s">
        <v>94</v>
      </c>
      <c r="C20" s="267">
        <v>2091185.0247889999</v>
      </c>
      <c r="D20" s="267">
        <v>2351983.4168867301</v>
      </c>
      <c r="E20" s="267">
        <v>1149412.316784</v>
      </c>
      <c r="F20" s="568">
        <v>1555881.2140919999</v>
      </c>
      <c r="G20" s="568">
        <v>150354.39339499999</v>
      </c>
      <c r="H20" s="568">
        <v>454751.59474459005</v>
      </c>
      <c r="I20" s="569">
        <v>317066.87874199997</v>
      </c>
      <c r="J20" s="569">
        <v>330728.760717</v>
      </c>
      <c r="K20" s="570">
        <v>456320.21928999998</v>
      </c>
      <c r="L20" s="75"/>
    </row>
    <row r="21" spans="1:12" customFormat="1" x14ac:dyDescent="0.2">
      <c r="A21" s="42">
        <v>18</v>
      </c>
      <c r="B21" s="42" t="s">
        <v>95</v>
      </c>
      <c r="C21" s="267">
        <v>201567.96855961598</v>
      </c>
      <c r="D21" s="267">
        <v>1209951.0626922098</v>
      </c>
      <c r="E21" s="267">
        <v>263963.306882</v>
      </c>
      <c r="F21" s="568">
        <v>446706.80413499998</v>
      </c>
      <c r="G21" s="568">
        <v>26959.78607636</v>
      </c>
      <c r="H21" s="568">
        <v>75079.370020000002</v>
      </c>
      <c r="I21" s="569">
        <v>59560.671087000002</v>
      </c>
      <c r="J21" s="569">
        <v>108061.08684</v>
      </c>
      <c r="K21" s="570">
        <v>138860.23929200001</v>
      </c>
      <c r="L21" s="75"/>
    </row>
    <row r="22" spans="1:12" customFormat="1" x14ac:dyDescent="0.2">
      <c r="A22" s="76">
        <v>19</v>
      </c>
      <c r="B22" s="42" t="s">
        <v>96</v>
      </c>
      <c r="C22" s="267">
        <v>1946.6259729999999</v>
      </c>
      <c r="D22" s="267">
        <v>12773.827749</v>
      </c>
      <c r="E22" s="267">
        <v>29236.391164000001</v>
      </c>
      <c r="F22" s="568">
        <v>72497.135401000007</v>
      </c>
      <c r="G22" s="568">
        <v>14.823682</v>
      </c>
      <c r="H22" s="568">
        <v>1257.0541089999999</v>
      </c>
      <c r="I22" s="569">
        <v>26730.416570000001</v>
      </c>
      <c r="J22" s="569">
        <v>37093.887177999997</v>
      </c>
      <c r="K22" s="570">
        <v>4897.329495</v>
      </c>
      <c r="L22" s="75"/>
    </row>
    <row r="23" spans="1:12" customFormat="1" x14ac:dyDescent="0.2">
      <c r="A23" s="42">
        <v>20</v>
      </c>
      <c r="B23" s="42" t="s">
        <v>97</v>
      </c>
      <c r="C23" s="267">
        <v>45227.523947945003</v>
      </c>
      <c r="D23" s="267">
        <v>65221.360101640996</v>
      </c>
      <c r="E23" s="267">
        <v>59157.355900000002</v>
      </c>
      <c r="F23" s="568">
        <v>89967.326616000006</v>
      </c>
      <c r="G23" s="568">
        <v>8575.0932244510004</v>
      </c>
      <c r="H23" s="568">
        <v>14297.034571799999</v>
      </c>
      <c r="I23" s="569">
        <v>13952.372010999999</v>
      </c>
      <c r="J23" s="569">
        <v>19308.676770999999</v>
      </c>
      <c r="K23" s="570">
        <v>35019.247732000003</v>
      </c>
      <c r="L23" s="75"/>
    </row>
    <row r="24" spans="1:12" customFormat="1" x14ac:dyDescent="0.2">
      <c r="A24" s="42">
        <v>21</v>
      </c>
      <c r="B24" s="42" t="s">
        <v>98</v>
      </c>
      <c r="C24" s="267">
        <v>79.591504999999998</v>
      </c>
      <c r="D24" s="267">
        <v>171.01035999999999</v>
      </c>
      <c r="E24" s="267">
        <v>101.048089</v>
      </c>
      <c r="F24" s="568">
        <v>218.849637</v>
      </c>
      <c r="G24" s="568">
        <v>13.677279</v>
      </c>
      <c r="H24" s="568">
        <v>46.818635</v>
      </c>
      <c r="I24" s="569">
        <v>26.347453999999999</v>
      </c>
      <c r="J24" s="569">
        <v>42.645566000000002</v>
      </c>
      <c r="K24" s="570">
        <v>0.30746200000000001</v>
      </c>
      <c r="L24" s="75"/>
    </row>
    <row r="25" spans="1:12" customFormat="1" ht="22.5" x14ac:dyDescent="0.25">
      <c r="A25" s="42">
        <v>22</v>
      </c>
      <c r="B25" s="42" t="s">
        <v>99</v>
      </c>
      <c r="C25" s="267">
        <v>0</v>
      </c>
      <c r="D25" s="267">
        <v>0</v>
      </c>
      <c r="E25" s="267">
        <v>0</v>
      </c>
      <c r="F25" s="568">
        <v>0</v>
      </c>
      <c r="G25" s="568">
        <v>0</v>
      </c>
      <c r="H25" s="568">
        <v>0</v>
      </c>
      <c r="I25" s="569">
        <v>0</v>
      </c>
      <c r="J25" s="569">
        <v>0</v>
      </c>
      <c r="K25" s="570">
        <v>0</v>
      </c>
      <c r="L25" s="77"/>
    </row>
    <row r="26" spans="1:12" customFormat="1" ht="22.5" x14ac:dyDescent="0.25">
      <c r="A26" s="78"/>
      <c r="B26" s="79" t="s">
        <v>100</v>
      </c>
      <c r="C26" s="571">
        <v>13165127.348638423</v>
      </c>
      <c r="D26" s="571">
        <v>16959875.062472444</v>
      </c>
      <c r="E26" s="572">
        <v>12700943.807825997</v>
      </c>
      <c r="F26" s="572">
        <v>20843964.952461921</v>
      </c>
      <c r="G26" s="572">
        <f>SUM(G4:G25)</f>
        <v>2943283.1404121402</v>
      </c>
      <c r="H26" s="572">
        <f t="shared" ref="H26:J26" si="0">SUM(H4:H25)</f>
        <v>3703711.7119149403</v>
      </c>
      <c r="I26" s="572">
        <f t="shared" si="0"/>
        <v>3576567.8534319997</v>
      </c>
      <c r="J26" s="572">
        <f t="shared" si="0"/>
        <v>4875187.8490409199</v>
      </c>
      <c r="K26" s="573">
        <f>SUM(K4:K25)</f>
        <v>5900825.8544288408</v>
      </c>
      <c r="L26" s="75"/>
    </row>
    <row r="27" spans="1:12" customFormat="1" ht="22.5" x14ac:dyDescent="0.25">
      <c r="A27" s="42"/>
      <c r="B27" s="42"/>
      <c r="C27" s="80"/>
      <c r="D27" s="80"/>
      <c r="E27" s="80"/>
      <c r="F27" s="481"/>
      <c r="G27" s="80"/>
      <c r="H27" s="80"/>
      <c r="I27" s="80"/>
      <c r="J27" s="80"/>
      <c r="K27" s="85"/>
      <c r="L27" s="75"/>
    </row>
    <row r="28" spans="1:12" customFormat="1" x14ac:dyDescent="0.2">
      <c r="A28" s="42"/>
      <c r="B28" s="42" t="s">
        <v>101</v>
      </c>
      <c r="C28" s="81"/>
      <c r="D28" s="82"/>
      <c r="E28" s="82"/>
      <c r="F28" s="482"/>
      <c r="G28" s="83"/>
      <c r="H28" s="84"/>
      <c r="I28" s="84"/>
      <c r="J28" s="84"/>
      <c r="K28" s="85"/>
      <c r="L28" s="75"/>
    </row>
    <row r="29" spans="1:12" customFormat="1" x14ac:dyDescent="0.2">
      <c r="A29" s="42">
        <v>1</v>
      </c>
      <c r="B29" s="42" t="s">
        <v>78</v>
      </c>
      <c r="C29" s="82">
        <v>2.7723378599899191</v>
      </c>
      <c r="D29" s="82">
        <v>2.4937901321581104</v>
      </c>
      <c r="E29" s="82">
        <v>3.5786277335227377</v>
      </c>
      <c r="F29" s="277">
        <f>F4/$F$26*100</f>
        <v>2.6445350780293539</v>
      </c>
      <c r="G29" s="82">
        <f>G4/$G$26*100</f>
        <v>2.9386434141666937</v>
      </c>
      <c r="H29" s="82">
        <f>H4/$H$26*100</f>
        <v>2.9279883850744088</v>
      </c>
      <c r="I29" s="82">
        <f>I4/$I$26*100</f>
        <v>2.9822093108523182</v>
      </c>
      <c r="J29" s="82">
        <f>J4/$J$26*100</f>
        <v>2.258045393587377</v>
      </c>
      <c r="K29" s="86">
        <f>K4/$K$26*100</f>
        <v>2.0317346583447757</v>
      </c>
      <c r="L29" s="75"/>
    </row>
    <row r="30" spans="1:12" customFormat="1" x14ac:dyDescent="0.2">
      <c r="A30" s="42">
        <v>2</v>
      </c>
      <c r="B30" s="42" t="s">
        <v>79</v>
      </c>
      <c r="C30" s="82">
        <v>4.0005359518805372</v>
      </c>
      <c r="D30" s="82">
        <v>3.4545224957783915</v>
      </c>
      <c r="E30" s="82">
        <v>5.9002454162441609</v>
      </c>
      <c r="F30" s="277">
        <f t="shared" ref="F30:F50" si="1">F5/$F$26*100</f>
        <v>6.4834421884468902</v>
      </c>
      <c r="G30" s="82">
        <f t="shared" ref="G30:G50" si="2">G5/$G$26*100</f>
        <v>3.7453642975780728</v>
      </c>
      <c r="H30" s="82">
        <f t="shared" ref="H30:H50" si="3">H5/$H$26*100</f>
        <v>3.6499749711679144</v>
      </c>
      <c r="I30" s="82">
        <f t="shared" ref="I30:I50" si="4">I5/$I$26*100</f>
        <v>4.7608380493217277</v>
      </c>
      <c r="J30" s="82">
        <f t="shared" ref="J30:J50" si="5">J5/$J$26*100</f>
        <v>5.1440969150826872</v>
      </c>
      <c r="K30" s="86">
        <f t="shared" ref="K30:K51" si="6">K5/$K$26*100</f>
        <v>5.7089160408819932</v>
      </c>
      <c r="L30" s="75"/>
    </row>
    <row r="31" spans="1:12" customFormat="1" x14ac:dyDescent="0.2">
      <c r="A31" s="42">
        <v>3</v>
      </c>
      <c r="B31" s="42" t="s">
        <v>80</v>
      </c>
      <c r="C31" s="82">
        <v>0.55365769194430525</v>
      </c>
      <c r="D31" s="82">
        <v>0.49692059415520795</v>
      </c>
      <c r="E31" s="82">
        <v>0.9433080859563896</v>
      </c>
      <c r="F31" s="277">
        <f t="shared" si="1"/>
        <v>1.2583229317319549</v>
      </c>
      <c r="G31" s="82">
        <f t="shared" si="2"/>
        <v>0.48207893526047785</v>
      </c>
      <c r="H31" s="82">
        <f t="shared" si="3"/>
        <v>0.60225339173245762</v>
      </c>
      <c r="I31" s="82">
        <f t="shared" si="4"/>
        <v>0.83924157273284306</v>
      </c>
      <c r="J31" s="82">
        <f t="shared" si="5"/>
        <v>1.7683058200097759</v>
      </c>
      <c r="K31" s="86">
        <f t="shared" si="6"/>
        <v>0.49328903507892907</v>
      </c>
      <c r="L31" s="75"/>
    </row>
    <row r="32" spans="1:12" customFormat="1" x14ac:dyDescent="0.2">
      <c r="A32" s="42">
        <v>4</v>
      </c>
      <c r="B32" s="42" t="s">
        <v>81</v>
      </c>
      <c r="C32" s="82">
        <v>4.0188558825889045</v>
      </c>
      <c r="D32" s="82">
        <v>3.9880261071710699</v>
      </c>
      <c r="E32" s="82">
        <v>4.6774726114128704</v>
      </c>
      <c r="F32" s="277">
        <f t="shared" si="1"/>
        <v>4.3344774250173961</v>
      </c>
      <c r="G32" s="82">
        <f t="shared" si="2"/>
        <v>4.465375463613479</v>
      </c>
      <c r="H32" s="82">
        <f t="shared" si="3"/>
        <v>4.3404211896163902</v>
      </c>
      <c r="I32" s="82">
        <f t="shared" si="4"/>
        <v>3.6141882694036149</v>
      </c>
      <c r="J32" s="82">
        <f t="shared" si="5"/>
        <v>3.6901363563742748</v>
      </c>
      <c r="K32" s="86">
        <f t="shared" si="6"/>
        <v>3.9244164318151133</v>
      </c>
      <c r="L32" s="75"/>
    </row>
    <row r="33" spans="1:12" customFormat="1" x14ac:dyDescent="0.2">
      <c r="A33" s="42">
        <v>5</v>
      </c>
      <c r="B33" s="42" t="s">
        <v>82</v>
      </c>
      <c r="C33" s="82">
        <v>30.164595382781499</v>
      </c>
      <c r="D33" s="82">
        <v>16.030953815601304</v>
      </c>
      <c r="E33" s="82">
        <v>23.346310200600357</v>
      </c>
      <c r="F33" s="277">
        <f t="shared" si="1"/>
        <v>31.486348604706087</v>
      </c>
      <c r="G33" s="82">
        <f t="shared" si="2"/>
        <v>43.590966511179012</v>
      </c>
      <c r="H33" s="82">
        <f t="shared" si="3"/>
        <v>9.825119552766564</v>
      </c>
      <c r="I33" s="82">
        <f t="shared" si="4"/>
        <v>33.119639680408525</v>
      </c>
      <c r="J33" s="82">
        <f t="shared" si="5"/>
        <v>35.299400274790834</v>
      </c>
      <c r="K33" s="86">
        <f t="shared" si="6"/>
        <v>32.9748696162493</v>
      </c>
      <c r="L33" s="75"/>
    </row>
    <row r="34" spans="1:12" customFormat="1" x14ac:dyDescent="0.2">
      <c r="A34" s="42">
        <v>6</v>
      </c>
      <c r="B34" s="42" t="s">
        <v>83</v>
      </c>
      <c r="C34" s="82">
        <v>7.52629502004475</v>
      </c>
      <c r="D34" s="82">
        <v>8.1842044972034138</v>
      </c>
      <c r="E34" s="82">
        <v>11.468579961155873</v>
      </c>
      <c r="F34" s="277">
        <f t="shared" si="1"/>
        <v>8.6328740512225117</v>
      </c>
      <c r="G34" s="82">
        <f t="shared" si="2"/>
        <v>8.0223892425671455</v>
      </c>
      <c r="H34" s="82">
        <f t="shared" si="3"/>
        <v>7.6932743201983289</v>
      </c>
      <c r="I34" s="82">
        <f t="shared" si="4"/>
        <v>7.7692848477446939</v>
      </c>
      <c r="J34" s="82">
        <f t="shared" si="5"/>
        <v>10.128162231043818</v>
      </c>
      <c r="K34" s="86">
        <f t="shared" si="6"/>
        <v>8.7714962363704458</v>
      </c>
      <c r="L34" s="75"/>
    </row>
    <row r="35" spans="1:12" customFormat="1" x14ac:dyDescent="0.2">
      <c r="A35" s="42">
        <v>7</v>
      </c>
      <c r="B35" s="42" t="s">
        <v>84</v>
      </c>
      <c r="C35" s="82">
        <v>4.6122440435895387</v>
      </c>
      <c r="D35" s="82">
        <v>4.0991177165585535</v>
      </c>
      <c r="E35" s="82">
        <v>4.7965817146330467</v>
      </c>
      <c r="F35" s="277">
        <f t="shared" si="1"/>
        <v>5.5712655369046757</v>
      </c>
      <c r="G35" s="82">
        <f t="shared" si="2"/>
        <v>4.2524265618374395</v>
      </c>
      <c r="H35" s="82">
        <f t="shared" si="3"/>
        <v>3.9676548347261016</v>
      </c>
      <c r="I35" s="82">
        <f t="shared" si="4"/>
        <v>3.7409855186057599</v>
      </c>
      <c r="J35" s="82">
        <f t="shared" si="5"/>
        <v>3.7591157696426589</v>
      </c>
      <c r="K35" s="86">
        <f t="shared" si="6"/>
        <v>5.4575056323225635</v>
      </c>
      <c r="L35" s="75"/>
    </row>
    <row r="36" spans="1:12" customFormat="1" x14ac:dyDescent="0.2">
      <c r="A36" s="42">
        <v>8</v>
      </c>
      <c r="B36" s="42" t="s">
        <v>85</v>
      </c>
      <c r="C36" s="82">
        <v>8.269675598790148E-2</v>
      </c>
      <c r="D36" s="82">
        <v>0.13763505297910522</v>
      </c>
      <c r="E36" s="82">
        <v>0.23378555302090187</v>
      </c>
      <c r="F36" s="277">
        <f t="shared" si="1"/>
        <v>0.17318853235135687</v>
      </c>
      <c r="G36" s="82">
        <f t="shared" si="2"/>
        <v>7.7406932949066351E-2</v>
      </c>
      <c r="H36" s="82">
        <f t="shared" si="3"/>
        <v>0.11008342825073629</v>
      </c>
      <c r="I36" s="82">
        <f t="shared" si="4"/>
        <v>0.19159045592898835</v>
      </c>
      <c r="J36" s="82">
        <f t="shared" si="5"/>
        <v>0.15754420645577738</v>
      </c>
      <c r="K36" s="86">
        <f t="shared" si="6"/>
        <v>0.20038229965938389</v>
      </c>
      <c r="L36" s="75"/>
    </row>
    <row r="37" spans="1:12" customFormat="1" x14ac:dyDescent="0.2">
      <c r="A37" s="42">
        <v>9</v>
      </c>
      <c r="B37" s="42" t="s">
        <v>86</v>
      </c>
      <c r="C37" s="82">
        <v>0.17093847119015873</v>
      </c>
      <c r="D37" s="82">
        <v>0.23051599375579729</v>
      </c>
      <c r="E37" s="82">
        <v>0.40547953150747096</v>
      </c>
      <c r="F37" s="277">
        <f t="shared" si="1"/>
        <v>0.2846861316517002</v>
      </c>
      <c r="G37" s="82">
        <f t="shared" si="2"/>
        <v>0.21133730155261224</v>
      </c>
      <c r="H37" s="82">
        <f t="shared" si="3"/>
        <v>0.25751517569030064</v>
      </c>
      <c r="I37" s="82">
        <f t="shared" si="4"/>
        <v>0.22834307061064887</v>
      </c>
      <c r="J37" s="82">
        <f t="shared" si="5"/>
        <v>0.27167792548969388</v>
      </c>
      <c r="K37" s="86">
        <f t="shared" si="6"/>
        <v>0.49526707040617723</v>
      </c>
      <c r="L37" s="75"/>
    </row>
    <row r="38" spans="1:12" customFormat="1" x14ac:dyDescent="0.2">
      <c r="A38" s="42">
        <v>10</v>
      </c>
      <c r="B38" s="42" t="s">
        <v>87</v>
      </c>
      <c r="C38" s="82">
        <v>1.6283223657113342</v>
      </c>
      <c r="D38" s="82">
        <v>2.8957082758292514</v>
      </c>
      <c r="E38" s="82">
        <v>1.4852344683295553</v>
      </c>
      <c r="F38" s="277">
        <f t="shared" si="1"/>
        <v>1.5780270484102414</v>
      </c>
      <c r="G38" s="82">
        <f t="shared" si="2"/>
        <v>1.6553210196820465</v>
      </c>
      <c r="H38" s="82">
        <f t="shared" si="3"/>
        <v>1.5065129748894841</v>
      </c>
      <c r="I38" s="82">
        <f t="shared" si="4"/>
        <v>1.4479592096458074</v>
      </c>
      <c r="J38" s="82">
        <f t="shared" si="5"/>
        <v>1.0063127299525769</v>
      </c>
      <c r="K38" s="86">
        <f t="shared" si="6"/>
        <v>1.8778670568939473</v>
      </c>
      <c r="L38" s="75"/>
    </row>
    <row r="39" spans="1:12" customFormat="1" x14ac:dyDescent="0.2">
      <c r="A39" s="42">
        <v>11</v>
      </c>
      <c r="B39" s="42" t="s">
        <v>88</v>
      </c>
      <c r="C39" s="82">
        <v>1.2811824924881132</v>
      </c>
      <c r="D39" s="82">
        <v>1.2999390664907866</v>
      </c>
      <c r="E39" s="82">
        <v>1.4371700674679557</v>
      </c>
      <c r="F39" s="277">
        <f t="shared" si="1"/>
        <v>1.3374004013093213</v>
      </c>
      <c r="G39" s="82">
        <f t="shared" si="2"/>
        <v>1.3537037389762252</v>
      </c>
      <c r="H39" s="82">
        <f t="shared" si="3"/>
        <v>1.6001886187974208</v>
      </c>
      <c r="I39" s="82">
        <f t="shared" si="4"/>
        <v>1.0891688784436098</v>
      </c>
      <c r="J39" s="82">
        <f t="shared" si="5"/>
        <v>1.7990454513512599</v>
      </c>
      <c r="K39" s="86">
        <f t="shared" si="6"/>
        <v>1.5695845646331963</v>
      </c>
      <c r="L39" s="75"/>
    </row>
    <row r="40" spans="1:12" customFormat="1" x14ac:dyDescent="0.2">
      <c r="A40" s="42">
        <v>12</v>
      </c>
      <c r="B40" s="42" t="s">
        <v>89</v>
      </c>
      <c r="C40" s="82">
        <v>0.23716660113872129</v>
      </c>
      <c r="D40" s="82">
        <v>0.2336848898450922</v>
      </c>
      <c r="E40" s="82">
        <v>0.1848640355335841</v>
      </c>
      <c r="F40" s="277">
        <f t="shared" si="1"/>
        <v>0.12399541183716743</v>
      </c>
      <c r="G40" s="82">
        <f t="shared" si="2"/>
        <v>0.24690564667633041</v>
      </c>
      <c r="H40" s="82">
        <f t="shared" si="3"/>
        <v>0.24121613571594253</v>
      </c>
      <c r="I40" s="82">
        <f t="shared" si="4"/>
        <v>0.17736206483299161</v>
      </c>
      <c r="J40" s="82">
        <f t="shared" si="5"/>
        <v>0.13385260628026371</v>
      </c>
      <c r="K40" s="86">
        <f t="shared" si="6"/>
        <v>0.14070458854108389</v>
      </c>
      <c r="L40" s="75"/>
    </row>
    <row r="41" spans="1:12" customFormat="1" x14ac:dyDescent="0.2">
      <c r="A41" s="42">
        <v>13</v>
      </c>
      <c r="B41" s="42" t="s">
        <v>90</v>
      </c>
      <c r="C41" s="82">
        <v>0.47878319385295581</v>
      </c>
      <c r="D41" s="82">
        <v>3.5784613383862083</v>
      </c>
      <c r="E41" s="82">
        <v>0.56247511786471105</v>
      </c>
      <c r="F41" s="277">
        <f t="shared" si="1"/>
        <v>0.48449654476161497</v>
      </c>
      <c r="G41" s="82">
        <f t="shared" si="2"/>
        <v>0.41622974043552435</v>
      </c>
      <c r="H41" s="82">
        <f t="shared" si="3"/>
        <v>14.47617411520374</v>
      </c>
      <c r="I41" s="82">
        <f t="shared" si="4"/>
        <v>0.53091261296158765</v>
      </c>
      <c r="J41" s="82">
        <f t="shared" si="5"/>
        <v>0.37920328784124419</v>
      </c>
      <c r="K41" s="86">
        <f t="shared" si="6"/>
        <v>0.4473505622130427</v>
      </c>
      <c r="L41" s="75"/>
    </row>
    <row r="42" spans="1:12" customFormat="1" x14ac:dyDescent="0.2">
      <c r="A42" s="42">
        <v>14</v>
      </c>
      <c r="B42" s="42" t="s">
        <v>91</v>
      </c>
      <c r="C42" s="82">
        <v>9.527738667334102E-3</v>
      </c>
      <c r="D42" s="82">
        <v>9.2064988347406763E-3</v>
      </c>
      <c r="E42" s="82">
        <v>1.0207813636661685E-2</v>
      </c>
      <c r="F42" s="277">
        <f t="shared" si="1"/>
        <v>6.1791738469022589E-3</v>
      </c>
      <c r="G42" s="82">
        <f t="shared" si="2"/>
        <v>7.363918204948857E-3</v>
      </c>
      <c r="H42" s="82">
        <f t="shared" si="3"/>
        <v>9.9061938276589646E-3</v>
      </c>
      <c r="I42" s="82">
        <f t="shared" si="4"/>
        <v>7.3006731788812828E-3</v>
      </c>
      <c r="J42" s="82">
        <f t="shared" si="5"/>
        <v>6.3851152537894177E-3</v>
      </c>
      <c r="K42" s="86">
        <f t="shared" si="6"/>
        <v>0.99674718203818291</v>
      </c>
      <c r="L42" s="75"/>
    </row>
    <row r="43" spans="1:12" customFormat="1" x14ac:dyDescent="0.2">
      <c r="A43" s="42">
        <v>15</v>
      </c>
      <c r="B43" s="42" t="s">
        <v>92</v>
      </c>
      <c r="C43" s="82">
        <v>4.8719632570445928</v>
      </c>
      <c r="D43" s="82">
        <v>4.6284335418933011</v>
      </c>
      <c r="E43" s="82">
        <v>5.2948574166718583</v>
      </c>
      <c r="F43" s="277">
        <f t="shared" si="1"/>
        <v>5.0861927815359431</v>
      </c>
      <c r="G43" s="82">
        <f t="shared" si="2"/>
        <v>4.2235309196573638</v>
      </c>
      <c r="H43" s="82">
        <f t="shared" si="3"/>
        <v>5.6213871454526299</v>
      </c>
      <c r="I43" s="82">
        <f t="shared" si="4"/>
        <v>5.6702155427415768</v>
      </c>
      <c r="J43" s="82">
        <f t="shared" si="5"/>
        <v>4.4475611356935856</v>
      </c>
      <c r="K43" s="86">
        <f t="shared" si="6"/>
        <v>3.4076805191442698</v>
      </c>
      <c r="L43" s="75"/>
    </row>
    <row r="44" spans="1:12" customFormat="1" x14ac:dyDescent="0.2">
      <c r="A44" s="42">
        <v>16</v>
      </c>
      <c r="B44" s="42" t="s">
        <v>93</v>
      </c>
      <c r="C44" s="82">
        <v>19.816616246893869</v>
      </c>
      <c r="D44" s="82">
        <v>26.775864103931863</v>
      </c>
      <c r="E44" s="82">
        <v>23.849927715383682</v>
      </c>
      <c r="F44" s="277">
        <f t="shared" si="1"/>
        <v>20.126566955878033</v>
      </c>
      <c r="G44" s="82">
        <f t="shared" si="2"/>
        <v>17.9942764853478</v>
      </c>
      <c r="H44" s="82">
        <f t="shared" si="3"/>
        <v>28.443700862886818</v>
      </c>
      <c r="I44" s="82">
        <f t="shared" si="4"/>
        <v>22.162124193544827</v>
      </c>
      <c r="J44" s="82">
        <f t="shared" si="5"/>
        <v>19.592878374028427</v>
      </c>
      <c r="K44" s="86">
        <f t="shared" si="6"/>
        <v>20.73933328922913</v>
      </c>
      <c r="L44" s="75"/>
    </row>
    <row r="45" spans="1:12" customFormat="1" x14ac:dyDescent="0.2">
      <c r="A45" s="42">
        <v>17</v>
      </c>
      <c r="B45" s="42" t="s">
        <v>94</v>
      </c>
      <c r="C45" s="82">
        <v>15.884274944026854</v>
      </c>
      <c r="D45" s="82">
        <v>13.867928909989585</v>
      </c>
      <c r="E45" s="82">
        <v>9.0498181408830529</v>
      </c>
      <c r="F45" s="277">
        <f t="shared" si="1"/>
        <v>7.4644206015527379</v>
      </c>
      <c r="G45" s="82">
        <f t="shared" si="2"/>
        <v>5.1083904001823717</v>
      </c>
      <c r="H45" s="82">
        <f t="shared" si="3"/>
        <v>12.278266509826938</v>
      </c>
      <c r="I45" s="82">
        <f t="shared" si="4"/>
        <v>8.8651157124769551</v>
      </c>
      <c r="J45" s="82">
        <f t="shared" si="5"/>
        <v>6.7839183013648023</v>
      </c>
      <c r="K45" s="86">
        <f t="shared" si="6"/>
        <v>7.7331585535185852</v>
      </c>
      <c r="L45" s="75"/>
    </row>
    <row r="46" spans="1:12" customFormat="1" x14ac:dyDescent="0.2">
      <c r="A46" s="42">
        <v>18</v>
      </c>
      <c r="B46" s="42" t="s">
        <v>95</v>
      </c>
      <c r="C46" s="82">
        <v>1.5310749620698714</v>
      </c>
      <c r="D46" s="82">
        <v>7.1341979715965014</v>
      </c>
      <c r="E46" s="82">
        <v>2.0782967854668608</v>
      </c>
      <c r="F46" s="277">
        <f t="shared" si="1"/>
        <v>2.1430989984572899</v>
      </c>
      <c r="G46" s="82">
        <f t="shared" si="2"/>
        <v>0.91597664207680984</v>
      </c>
      <c r="H46" s="82">
        <f t="shared" si="3"/>
        <v>2.0271386074263731</v>
      </c>
      <c r="I46" s="82">
        <f t="shared" si="4"/>
        <v>1.6653024219810852</v>
      </c>
      <c r="J46" s="82">
        <f t="shared" si="5"/>
        <v>2.2165522680579071</v>
      </c>
      <c r="K46" s="86">
        <f t="shared" si="6"/>
        <v>2.3532339831343951</v>
      </c>
      <c r="L46" s="75"/>
    </row>
    <row r="47" spans="1:12" customFormat="1" x14ac:dyDescent="0.2">
      <c r="A47" s="42">
        <v>19</v>
      </c>
      <c r="B47" s="42" t="s">
        <v>96</v>
      </c>
      <c r="C47" s="82">
        <v>1.4786229722277057E-2</v>
      </c>
      <c r="D47" s="82">
        <v>7.5317935432584526E-2</v>
      </c>
      <c r="E47" s="82">
        <v>0.23019069768646078</v>
      </c>
      <c r="F47" s="277">
        <f t="shared" si="1"/>
        <v>0.3478087569535912</v>
      </c>
      <c r="G47" s="82">
        <f t="shared" si="2"/>
        <v>5.0364444373245988E-4</v>
      </c>
      <c r="H47" s="82">
        <f t="shared" si="3"/>
        <v>3.3940387556515884E-2</v>
      </c>
      <c r="I47" s="82">
        <f t="shared" si="4"/>
        <v>0.74737619039857028</v>
      </c>
      <c r="J47" s="82">
        <f t="shared" si="5"/>
        <v>0.76087093106160741</v>
      </c>
      <c r="K47" s="86">
        <f t="shared" si="6"/>
        <v>8.2993967553276121E-2</v>
      </c>
      <c r="L47" s="75"/>
    </row>
    <row r="48" spans="1:12" customFormat="1" x14ac:dyDescent="0.2">
      <c r="A48" s="42">
        <v>20</v>
      </c>
      <c r="B48" s="42" t="s">
        <v>97</v>
      </c>
      <c r="C48" s="82">
        <v>0.34354034526390337</v>
      </c>
      <c r="D48" s="82">
        <v>0.38456273917935868</v>
      </c>
      <c r="E48" s="82">
        <v>0.46577133790284742</v>
      </c>
      <c r="F48" s="277">
        <f t="shared" si="1"/>
        <v>0.4316229029418599</v>
      </c>
      <c r="G48" s="82">
        <f t="shared" si="2"/>
        <v>0.291344488972619</v>
      </c>
      <c r="H48" s="82">
        <f t="shared" si="3"/>
        <v>0.38601909878152918</v>
      </c>
      <c r="I48" s="82">
        <f t="shared" si="4"/>
        <v>0.39010505553841496</v>
      </c>
      <c r="J48" s="82">
        <f t="shared" si="5"/>
        <v>0.39606015950336215</v>
      </c>
      <c r="K48" s="86">
        <f t="shared" si="6"/>
        <v>0.59346350148117744</v>
      </c>
      <c r="L48" s="75"/>
    </row>
    <row r="49" spans="1:12" customFormat="1" x14ac:dyDescent="0.2">
      <c r="A49" s="42">
        <v>21</v>
      </c>
      <c r="B49" s="42" t="s">
        <v>98</v>
      </c>
      <c r="C49" s="82">
        <v>6.0456312265168928E-4</v>
      </c>
      <c r="D49" s="82">
        <v>1.0083232298001949E-3</v>
      </c>
      <c r="E49" s="82">
        <v>7.955951189842817E-4</v>
      </c>
      <c r="F49" s="277">
        <f t="shared" si="1"/>
        <v>1.0499424533629877E-3</v>
      </c>
      <c r="G49" s="82">
        <f t="shared" si="2"/>
        <v>4.6469464022020002E-4</v>
      </c>
      <c r="H49" s="82">
        <f t="shared" si="3"/>
        <v>1.2641004117405572E-3</v>
      </c>
      <c r="I49" s="82">
        <f t="shared" si="4"/>
        <v>7.3666864658299526E-4</v>
      </c>
      <c r="J49" s="82">
        <f t="shared" si="5"/>
        <v>8.7474713427482644E-4</v>
      </c>
      <c r="K49" s="86">
        <f t="shared" si="6"/>
        <v>5.2104909988020683E-6</v>
      </c>
      <c r="L49" s="75"/>
    </row>
    <row r="50" spans="1:12" customFormat="1" x14ac:dyDescent="0.2">
      <c r="A50" s="42">
        <v>22</v>
      </c>
      <c r="B50" s="42" t="s">
        <v>99</v>
      </c>
      <c r="C50" s="82">
        <v>0</v>
      </c>
      <c r="D50" s="82">
        <v>0</v>
      </c>
      <c r="E50" s="82">
        <v>0</v>
      </c>
      <c r="F50" s="277">
        <f t="shared" si="1"/>
        <v>0</v>
      </c>
      <c r="G50" s="82">
        <f t="shared" si="2"/>
        <v>0</v>
      </c>
      <c r="H50" s="82">
        <f t="shared" si="3"/>
        <v>0</v>
      </c>
      <c r="I50" s="82">
        <f t="shared" si="4"/>
        <v>0</v>
      </c>
      <c r="J50" s="82">
        <f t="shared" si="5"/>
        <v>0</v>
      </c>
      <c r="K50" s="86">
        <f t="shared" si="6"/>
        <v>0</v>
      </c>
      <c r="L50" s="87"/>
    </row>
    <row r="51" spans="1:12" customFormat="1" ht="21" x14ac:dyDescent="0.3">
      <c r="A51" s="42"/>
      <c r="B51" s="547" t="s">
        <v>100</v>
      </c>
      <c r="C51" s="548">
        <f t="shared" ref="C51:I51" si="7">SUM(C29:C50)</f>
        <v>100</v>
      </c>
      <c r="D51" s="548">
        <f t="shared" si="7"/>
        <v>100.00000000000003</v>
      </c>
      <c r="E51" s="548">
        <f t="shared" si="7"/>
        <v>100.00000000000004</v>
      </c>
      <c r="F51" s="548">
        <f t="shared" si="7"/>
        <v>99.999999999999986</v>
      </c>
      <c r="G51" s="548">
        <f t="shared" si="7"/>
        <v>99.999999999999972</v>
      </c>
      <c r="H51" s="548">
        <f t="shared" si="7"/>
        <v>100</v>
      </c>
      <c r="I51" s="548">
        <f t="shared" si="7"/>
        <v>100</v>
      </c>
      <c r="J51" s="548">
        <f>SUM(J29:J50)</f>
        <v>100</v>
      </c>
      <c r="K51" s="549">
        <f t="shared" si="6"/>
        <v>100</v>
      </c>
      <c r="L51" s="87"/>
    </row>
    <row r="52" spans="1:12" x14ac:dyDescent="0.2">
      <c r="D52" s="67"/>
      <c r="E52" s="67"/>
      <c r="F52" s="105"/>
    </row>
    <row r="53" spans="1:12" x14ac:dyDescent="0.2">
      <c r="D53" s="67"/>
      <c r="E53" s="67"/>
      <c r="F53" s="105"/>
    </row>
  </sheetData>
  <mergeCells count="1">
    <mergeCell ref="A1:B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91"/>
  <sheetViews>
    <sheetView topLeftCell="G1" workbookViewId="0">
      <selection activeCell="K16" sqref="K16"/>
    </sheetView>
  </sheetViews>
  <sheetFormatPr defaultColWidth="9.14453125" defaultRowHeight="15" x14ac:dyDescent="0.2"/>
  <cols>
    <col min="1" max="1" width="5.51171875" style="113" customWidth="1"/>
    <col min="2" max="2" width="57.44140625" style="115" customWidth="1"/>
    <col min="3" max="3" width="22.1953125" style="112" customWidth="1"/>
    <col min="4" max="4" width="28.25" style="112" customWidth="1"/>
    <col min="5" max="6" width="23.5390625" style="112" customWidth="1"/>
    <col min="7" max="11" width="22.1953125" style="112" customWidth="1"/>
    <col min="12" max="12" width="22.1953125" style="113" customWidth="1"/>
    <col min="13" max="16384" width="9.14453125" style="39"/>
  </cols>
  <sheetData>
    <row r="2" spans="1:12" customFormat="1" x14ac:dyDescent="0.2">
      <c r="A2" s="94"/>
      <c r="B2" s="95" t="s">
        <v>319</v>
      </c>
      <c r="C2" s="96"/>
      <c r="D2" s="96"/>
      <c r="E2" s="96"/>
      <c r="F2" s="485"/>
      <c r="G2" s="96"/>
      <c r="H2" s="96"/>
      <c r="I2" s="96"/>
      <c r="J2" s="96"/>
      <c r="K2" s="96"/>
      <c r="L2" s="98"/>
    </row>
    <row r="3" spans="1:12" customFormat="1" x14ac:dyDescent="0.2">
      <c r="A3" s="99"/>
      <c r="B3" s="99"/>
      <c r="C3" s="116">
        <v>2018</v>
      </c>
      <c r="D3" s="116">
        <v>2019</v>
      </c>
      <c r="E3" s="116">
        <v>2020</v>
      </c>
      <c r="F3" s="483">
        <v>2021</v>
      </c>
      <c r="G3" s="70" t="s">
        <v>314</v>
      </c>
      <c r="H3" s="70" t="s">
        <v>315</v>
      </c>
      <c r="I3" s="70" t="s">
        <v>316</v>
      </c>
      <c r="J3" s="70" t="s">
        <v>317</v>
      </c>
      <c r="K3" s="70" t="s">
        <v>318</v>
      </c>
      <c r="L3" s="98"/>
    </row>
    <row r="4" spans="1:12" customFormat="1" x14ac:dyDescent="0.2">
      <c r="A4" s="99"/>
      <c r="B4" s="99" t="s">
        <v>102</v>
      </c>
      <c r="C4" s="100"/>
      <c r="D4" s="100"/>
      <c r="E4" s="100"/>
      <c r="F4" s="486"/>
      <c r="G4" s="100"/>
      <c r="H4" s="100"/>
      <c r="I4" s="100"/>
      <c r="J4" s="100"/>
      <c r="K4" s="101"/>
      <c r="L4" s="98"/>
    </row>
    <row r="5" spans="1:12" customFormat="1" x14ac:dyDescent="0.2">
      <c r="A5" s="99">
        <v>1</v>
      </c>
      <c r="B5" s="99" t="s">
        <v>78</v>
      </c>
      <c r="C5" s="102">
        <v>19998.496926522999</v>
      </c>
      <c r="D5" s="102">
        <v>15427.654523686</v>
      </c>
      <c r="E5" s="102">
        <v>14439.1952996</v>
      </c>
      <c r="F5" s="103">
        <v>21924.069272627999</v>
      </c>
      <c r="G5" s="295">
        <v>3631.5738977340002</v>
      </c>
      <c r="H5" s="295">
        <v>3484.1118390700003</v>
      </c>
      <c r="I5" s="74">
        <v>5135.6088964</v>
      </c>
      <c r="J5" s="74">
        <v>2896.1660708000004</v>
      </c>
      <c r="K5" s="296">
        <v>7066.7229930249996</v>
      </c>
      <c r="L5" s="98"/>
    </row>
    <row r="6" spans="1:12" customFormat="1" x14ac:dyDescent="0.2">
      <c r="A6" s="99">
        <v>2</v>
      </c>
      <c r="B6" s="99" t="s">
        <v>79</v>
      </c>
      <c r="C6" s="102">
        <v>176320.492963522</v>
      </c>
      <c r="D6" s="102">
        <v>155226.70318616001</v>
      </c>
      <c r="E6" s="102">
        <v>189913.74293501998</v>
      </c>
      <c r="F6" s="103">
        <v>259305.35044442301</v>
      </c>
      <c r="G6" s="295">
        <v>40048.901495097998</v>
      </c>
      <c r="H6" s="295">
        <v>48979.854076486998</v>
      </c>
      <c r="I6" s="74">
        <v>63945.346884260005</v>
      </c>
      <c r="J6" s="74">
        <v>82734.712884549997</v>
      </c>
      <c r="K6" s="296">
        <v>104497.900219341</v>
      </c>
      <c r="L6" s="98"/>
    </row>
    <row r="7" spans="1:12" customFormat="1" x14ac:dyDescent="0.2">
      <c r="A7" s="99">
        <v>3</v>
      </c>
      <c r="B7" s="99" t="s">
        <v>80</v>
      </c>
      <c r="C7" s="102">
        <v>7506.3046977740005</v>
      </c>
      <c r="D7" s="102">
        <v>4303.3272507000001</v>
      </c>
      <c r="E7" s="102">
        <v>6053.5167510500005</v>
      </c>
      <c r="F7" s="103">
        <v>6841.1057225000004</v>
      </c>
      <c r="G7" s="295">
        <v>164.833003246</v>
      </c>
      <c r="H7" s="295">
        <v>494.49906199999998</v>
      </c>
      <c r="I7" s="74">
        <v>587.97284972</v>
      </c>
      <c r="J7" s="74">
        <v>4711.88296128</v>
      </c>
      <c r="K7" s="296">
        <v>1577.1193289590001</v>
      </c>
      <c r="L7" s="98"/>
    </row>
    <row r="8" spans="1:12" customFormat="1" x14ac:dyDescent="0.2">
      <c r="A8" s="99">
        <v>4</v>
      </c>
      <c r="B8" s="99" t="s">
        <v>81</v>
      </c>
      <c r="C8" s="102">
        <v>180281.122158182</v>
      </c>
      <c r="D8" s="102">
        <v>174256.76537409599</v>
      </c>
      <c r="E8" s="102">
        <v>169269.29090398402</v>
      </c>
      <c r="F8" s="103">
        <v>345301.81100099598</v>
      </c>
      <c r="G8" s="295">
        <v>49053.145390805999</v>
      </c>
      <c r="H8" s="295">
        <v>55438.029656852996</v>
      </c>
      <c r="I8" s="74">
        <v>73524.160693009995</v>
      </c>
      <c r="J8" s="74">
        <v>56555.689538165003</v>
      </c>
      <c r="K8" s="296">
        <v>128404.14038899001</v>
      </c>
      <c r="L8" s="98"/>
    </row>
    <row r="9" spans="1:12" customFormat="1" x14ac:dyDescent="0.2">
      <c r="A9" s="99">
        <v>5</v>
      </c>
      <c r="B9" s="99" t="s">
        <v>82</v>
      </c>
      <c r="C9" s="102">
        <v>17444901.2449691</v>
      </c>
      <c r="D9" s="102">
        <v>16729111.7945849</v>
      </c>
      <c r="E9" s="102">
        <v>11120986.129108973</v>
      </c>
      <c r="F9" s="103">
        <v>16910118.786424421</v>
      </c>
      <c r="G9" s="295">
        <v>4178434.1063663503</v>
      </c>
      <c r="H9" s="295">
        <v>3950125.024907371</v>
      </c>
      <c r="I9" s="74">
        <v>3492203.4336825288</v>
      </c>
      <c r="J9" s="74">
        <v>2650087.7301936899</v>
      </c>
      <c r="K9" s="296">
        <v>6420138.7163935648</v>
      </c>
      <c r="L9" s="98"/>
    </row>
    <row r="10" spans="1:12" customFormat="1" x14ac:dyDescent="0.2">
      <c r="A10" s="99">
        <v>6</v>
      </c>
      <c r="B10" s="99" t="s">
        <v>83</v>
      </c>
      <c r="C10" s="102">
        <v>75312.344925315003</v>
      </c>
      <c r="D10" s="102">
        <v>67759.278579453006</v>
      </c>
      <c r="E10" s="102">
        <v>78969.113579199999</v>
      </c>
      <c r="F10" s="103">
        <v>405879.493700967</v>
      </c>
      <c r="G10" s="295">
        <v>19278.687258499001</v>
      </c>
      <c r="H10" s="295">
        <v>23633.246520083001</v>
      </c>
      <c r="I10" s="74">
        <v>33357.299717269998</v>
      </c>
      <c r="J10" s="74">
        <v>20580.350363060003</v>
      </c>
      <c r="K10" s="296">
        <v>216109.87903675099</v>
      </c>
      <c r="L10" s="98"/>
    </row>
    <row r="11" spans="1:12" customFormat="1" x14ac:dyDescent="0.2">
      <c r="A11" s="99">
        <v>7</v>
      </c>
      <c r="B11" s="99" t="s">
        <v>84</v>
      </c>
      <c r="C11" s="102">
        <v>40923.710286425005</v>
      </c>
      <c r="D11" s="102">
        <v>31542.857901932999</v>
      </c>
      <c r="E11" s="102">
        <v>10603.817899401</v>
      </c>
      <c r="F11" s="103">
        <v>44635.112619523003</v>
      </c>
      <c r="G11" s="295">
        <v>14263.158292107</v>
      </c>
      <c r="H11" s="295">
        <v>8709.9518100330006</v>
      </c>
      <c r="I11" s="74">
        <v>5236.7999639799991</v>
      </c>
      <c r="J11" s="74">
        <v>3018.0225009000001</v>
      </c>
      <c r="K11" s="296">
        <v>17654.044358872001</v>
      </c>
      <c r="L11" s="98"/>
    </row>
    <row r="12" spans="1:12" customFormat="1" x14ac:dyDescent="0.2">
      <c r="A12" s="99">
        <v>8</v>
      </c>
      <c r="B12" s="99" t="s">
        <v>85</v>
      </c>
      <c r="C12" s="102">
        <v>33715.002733977999</v>
      </c>
      <c r="D12" s="102">
        <v>26936.475333706003</v>
      </c>
      <c r="E12" s="102">
        <v>23533.98423763</v>
      </c>
      <c r="F12" s="103">
        <v>37216.481533755999</v>
      </c>
      <c r="G12" s="295">
        <v>6734.0722398280004</v>
      </c>
      <c r="H12" s="295">
        <v>7179.9754763710007</v>
      </c>
      <c r="I12" s="74">
        <v>5534.3936177799997</v>
      </c>
      <c r="J12" s="74">
        <v>14295.13351245</v>
      </c>
      <c r="K12" s="296">
        <v>4838.5725111809998</v>
      </c>
      <c r="L12" s="98"/>
    </row>
    <row r="13" spans="1:12" customFormat="1" x14ac:dyDescent="0.2">
      <c r="A13" s="99">
        <v>9</v>
      </c>
      <c r="B13" s="99" t="s">
        <v>86</v>
      </c>
      <c r="C13" s="102">
        <v>6199.954345788</v>
      </c>
      <c r="D13" s="102">
        <v>1401.2722023859999</v>
      </c>
      <c r="E13" s="102">
        <v>545.24394285000005</v>
      </c>
      <c r="F13" s="103">
        <v>4554.3333094770005</v>
      </c>
      <c r="G13" s="295">
        <v>1738.772504437</v>
      </c>
      <c r="H13" s="295">
        <v>570.90550476800001</v>
      </c>
      <c r="I13" s="74">
        <v>171.3311108</v>
      </c>
      <c r="J13" s="74">
        <v>1766.4154902600001</v>
      </c>
      <c r="K13" s="296">
        <v>0</v>
      </c>
      <c r="L13" s="98"/>
    </row>
    <row r="14" spans="1:12" customFormat="1" x14ac:dyDescent="0.2">
      <c r="A14" s="99">
        <v>10</v>
      </c>
      <c r="B14" s="99" t="s">
        <v>87</v>
      </c>
      <c r="C14" s="102">
        <v>1569.0182265629999</v>
      </c>
      <c r="D14" s="102">
        <v>1281.9148289519999</v>
      </c>
      <c r="E14" s="102">
        <v>1076.311721969</v>
      </c>
      <c r="F14" s="103">
        <v>2165.6378254899996</v>
      </c>
      <c r="G14" s="295">
        <v>323.75980085200001</v>
      </c>
      <c r="H14" s="295">
        <v>364.66408556599998</v>
      </c>
      <c r="I14" s="74">
        <v>483.00288229</v>
      </c>
      <c r="J14" s="74">
        <v>74.281207559999999</v>
      </c>
      <c r="K14" s="296">
        <v>619.849905949</v>
      </c>
      <c r="L14" s="98"/>
    </row>
    <row r="15" spans="1:12" customFormat="1" x14ac:dyDescent="0.2">
      <c r="A15" s="99">
        <v>11</v>
      </c>
      <c r="B15" s="99" t="s">
        <v>88</v>
      </c>
      <c r="C15" s="102">
        <v>3674.0477655</v>
      </c>
      <c r="D15" s="102">
        <v>3314.2907173409999</v>
      </c>
      <c r="E15" s="102">
        <v>6022.8855527799997</v>
      </c>
      <c r="F15" s="103">
        <v>12292.473994483998</v>
      </c>
      <c r="G15" s="295">
        <v>1207.1845611240001</v>
      </c>
      <c r="H15" s="295">
        <v>1106.0837067509999</v>
      </c>
      <c r="I15" s="74">
        <v>2920.6462007600003</v>
      </c>
      <c r="J15" s="74">
        <v>3422.8796656199997</v>
      </c>
      <c r="K15" s="296">
        <v>2083.8030269810001</v>
      </c>
      <c r="L15" s="98"/>
    </row>
    <row r="16" spans="1:12" customFormat="1" x14ac:dyDescent="0.2">
      <c r="A16" s="99">
        <v>12</v>
      </c>
      <c r="B16" s="99" t="s">
        <v>89</v>
      </c>
      <c r="C16" s="102">
        <v>6237.9967291330004</v>
      </c>
      <c r="D16" s="102">
        <v>3968.458900825</v>
      </c>
      <c r="E16" s="102">
        <v>1816.9171313299998</v>
      </c>
      <c r="F16" s="103">
        <v>4260.9197843000002</v>
      </c>
      <c r="G16" s="295">
        <v>1610.617212507</v>
      </c>
      <c r="H16" s="295">
        <v>1731.866835236</v>
      </c>
      <c r="I16" s="74">
        <v>592.50919405999991</v>
      </c>
      <c r="J16" s="74">
        <v>751.16710197999998</v>
      </c>
      <c r="K16" s="296">
        <v>853.96117802999993</v>
      </c>
      <c r="L16" s="98"/>
    </row>
    <row r="17" spans="1:12" customFormat="1" x14ac:dyDescent="0.2">
      <c r="A17" s="99">
        <v>13</v>
      </c>
      <c r="B17" s="99" t="s">
        <v>90</v>
      </c>
      <c r="C17" s="102">
        <v>2446.7891536389998</v>
      </c>
      <c r="D17" s="102">
        <v>3393.528869537</v>
      </c>
      <c r="E17" s="102">
        <v>1089.003429205</v>
      </c>
      <c r="F17" s="103">
        <v>22072.839578101</v>
      </c>
      <c r="G17" s="295">
        <v>450.05993355699997</v>
      </c>
      <c r="H17" s="295">
        <v>619.07023749300004</v>
      </c>
      <c r="I17" s="74">
        <v>410.14040382000002</v>
      </c>
      <c r="J17" s="74">
        <v>1718.68980347</v>
      </c>
      <c r="K17" s="296">
        <v>14064.814798062</v>
      </c>
      <c r="L17" s="98"/>
    </row>
    <row r="18" spans="1:12" customFormat="1" x14ac:dyDescent="0.2">
      <c r="A18" s="99">
        <v>14</v>
      </c>
      <c r="B18" s="99" t="s">
        <v>91</v>
      </c>
      <c r="C18" s="102">
        <v>19.35981125</v>
      </c>
      <c r="D18" s="102">
        <v>186.14835253999999</v>
      </c>
      <c r="E18" s="102">
        <v>779.2875914</v>
      </c>
      <c r="F18" s="103">
        <v>3560.7811640979999</v>
      </c>
      <c r="G18" s="295">
        <v>0</v>
      </c>
      <c r="H18" s="295">
        <v>33.647881270000006</v>
      </c>
      <c r="I18" s="74">
        <v>58.102881400000001</v>
      </c>
      <c r="J18" s="74">
        <v>15.83436</v>
      </c>
      <c r="K18" s="296">
        <v>511.68266499999999</v>
      </c>
      <c r="L18" s="98"/>
    </row>
    <row r="19" spans="1:12" customFormat="1" x14ac:dyDescent="0.2">
      <c r="A19" s="99">
        <v>15</v>
      </c>
      <c r="B19" s="99" t="s">
        <v>92</v>
      </c>
      <c r="C19" s="102">
        <v>59174.666830785005</v>
      </c>
      <c r="D19" s="102">
        <v>805330.39601215604</v>
      </c>
      <c r="E19" s="102">
        <v>35616.942011410007</v>
      </c>
      <c r="F19" s="103">
        <v>152238.25421087601</v>
      </c>
      <c r="G19" s="295">
        <v>12574.279501851999</v>
      </c>
      <c r="H19" s="295">
        <v>12543.616971728001</v>
      </c>
      <c r="I19" s="74">
        <v>13334.367525</v>
      </c>
      <c r="J19" s="74">
        <v>16248.66714109</v>
      </c>
      <c r="K19" s="296">
        <v>58551.320126168997</v>
      </c>
      <c r="L19" s="98"/>
    </row>
    <row r="20" spans="1:12" customFormat="1" x14ac:dyDescent="0.2">
      <c r="A20" s="99">
        <v>16</v>
      </c>
      <c r="B20" s="99" t="s">
        <v>103</v>
      </c>
      <c r="C20" s="102">
        <v>8521.5657524460003</v>
      </c>
      <c r="D20" s="102">
        <v>3996.4168961659998</v>
      </c>
      <c r="E20" s="102">
        <v>17867.089792119998</v>
      </c>
      <c r="F20" s="103">
        <v>19298.422266838003</v>
      </c>
      <c r="G20" s="295">
        <v>761.02891639300003</v>
      </c>
      <c r="H20" s="295">
        <v>1950.4481423499999</v>
      </c>
      <c r="I20" s="74">
        <v>5910.2217311200002</v>
      </c>
      <c r="J20" s="74">
        <v>16051.9381041</v>
      </c>
      <c r="K20" s="296">
        <v>1291.2843998829999</v>
      </c>
      <c r="L20" s="98"/>
    </row>
    <row r="21" spans="1:12" customFormat="1" x14ac:dyDescent="0.2">
      <c r="A21" s="99">
        <v>17</v>
      </c>
      <c r="B21" s="99" t="s">
        <v>94</v>
      </c>
      <c r="C21" s="102">
        <v>464853.72326699999</v>
      </c>
      <c r="D21" s="102">
        <v>1163672.0069981201</v>
      </c>
      <c r="E21" s="102">
        <v>841996.85060651007</v>
      </c>
      <c r="F21" s="103">
        <v>654167.00140499999</v>
      </c>
      <c r="G21" s="295">
        <v>388981.48772899999</v>
      </c>
      <c r="H21" s="295">
        <v>417994.26740000001</v>
      </c>
      <c r="I21" s="74">
        <v>406285.74733520002</v>
      </c>
      <c r="J21" s="74">
        <v>109749.240536</v>
      </c>
      <c r="K21" s="296">
        <v>122101.704935</v>
      </c>
      <c r="L21" s="98"/>
    </row>
    <row r="22" spans="1:12" customFormat="1" x14ac:dyDescent="0.2">
      <c r="A22" s="99">
        <v>18</v>
      </c>
      <c r="B22" s="99" t="s">
        <v>95</v>
      </c>
      <c r="C22" s="102">
        <v>17.851922842</v>
      </c>
      <c r="D22" s="102">
        <v>908.60528514999999</v>
      </c>
      <c r="E22" s="102">
        <v>2079.5325149499999</v>
      </c>
      <c r="F22" s="103">
        <v>1077.3735027600001</v>
      </c>
      <c r="G22" s="295">
        <v>12.116580000000001</v>
      </c>
      <c r="H22" s="295">
        <v>308.90707656000001</v>
      </c>
      <c r="I22" s="74">
        <v>73.576277340000004</v>
      </c>
      <c r="J22" s="74">
        <v>144.66525804</v>
      </c>
      <c r="K22" s="296">
        <v>0</v>
      </c>
      <c r="L22" s="98"/>
    </row>
    <row r="23" spans="1:12" customFormat="1" x14ac:dyDescent="0.2">
      <c r="A23" s="99">
        <v>19</v>
      </c>
      <c r="B23" s="99" t="s">
        <v>96</v>
      </c>
      <c r="C23" s="102">
        <v>0</v>
      </c>
      <c r="D23" s="102">
        <v>0</v>
      </c>
      <c r="E23" s="102">
        <v>0</v>
      </c>
      <c r="F23" s="103">
        <v>192.64175519999998</v>
      </c>
      <c r="G23" s="295">
        <v>0</v>
      </c>
      <c r="H23" s="295">
        <v>0</v>
      </c>
      <c r="I23" s="74">
        <v>0</v>
      </c>
      <c r="J23" s="74">
        <v>0</v>
      </c>
      <c r="K23" s="296">
        <v>0</v>
      </c>
      <c r="L23" s="98"/>
    </row>
    <row r="24" spans="1:12" customFormat="1" x14ac:dyDescent="0.2">
      <c r="A24" s="99">
        <v>20</v>
      </c>
      <c r="B24" s="99" t="s">
        <v>97</v>
      </c>
      <c r="C24" s="102">
        <v>366.23716671200003</v>
      </c>
      <c r="D24" s="102">
        <v>216.220455692</v>
      </c>
      <c r="E24" s="102">
        <v>25.588838089999999</v>
      </c>
      <c r="F24" s="103">
        <v>685.82425660199999</v>
      </c>
      <c r="G24" s="295">
        <v>90.926998424999994</v>
      </c>
      <c r="H24" s="295">
        <v>63.495636909999995</v>
      </c>
      <c r="I24" s="74">
        <v>5.2755520899999997</v>
      </c>
      <c r="J24" s="74">
        <v>108.48794024999999</v>
      </c>
      <c r="K24" s="296">
        <v>91.918159285000002</v>
      </c>
      <c r="L24" s="98"/>
    </row>
    <row r="25" spans="1:12" customFormat="1" x14ac:dyDescent="0.2">
      <c r="A25" s="99">
        <v>21</v>
      </c>
      <c r="B25" s="99" t="s">
        <v>98</v>
      </c>
      <c r="C25" s="102">
        <v>4.5990000000000003E-2</v>
      </c>
      <c r="D25" s="102">
        <v>0</v>
      </c>
      <c r="E25" s="102">
        <v>0</v>
      </c>
      <c r="F25" s="103">
        <v>0</v>
      </c>
      <c r="G25" s="295">
        <v>0</v>
      </c>
      <c r="H25" s="295">
        <v>0</v>
      </c>
      <c r="I25" s="74">
        <v>0</v>
      </c>
      <c r="J25" s="74">
        <v>0</v>
      </c>
      <c r="K25" s="296">
        <v>0</v>
      </c>
      <c r="L25" s="98"/>
    </row>
    <row r="26" spans="1:12" customFormat="1" x14ac:dyDescent="0.2">
      <c r="A26" s="99">
        <v>22</v>
      </c>
      <c r="B26" s="99" t="s">
        <v>99</v>
      </c>
      <c r="C26" s="102">
        <v>0</v>
      </c>
      <c r="D26" s="102">
        <v>0</v>
      </c>
      <c r="E26" s="103">
        <v>0</v>
      </c>
      <c r="F26" s="103">
        <v>0</v>
      </c>
      <c r="G26" s="295">
        <v>0</v>
      </c>
      <c r="H26" s="295">
        <v>0</v>
      </c>
      <c r="I26" s="74">
        <v>0</v>
      </c>
      <c r="J26" s="74">
        <v>0</v>
      </c>
      <c r="K26" s="296"/>
      <c r="L26" s="104"/>
    </row>
    <row r="27" spans="1:12" s="554" customFormat="1" x14ac:dyDescent="0.2">
      <c r="A27" s="550"/>
      <c r="B27" s="550" t="s">
        <v>100</v>
      </c>
      <c r="C27" s="551">
        <v>18532039.976622481</v>
      </c>
      <c r="D27" s="551">
        <v>19192234.116253503</v>
      </c>
      <c r="E27" s="552">
        <v>12522684.443847472</v>
      </c>
      <c r="F27" s="484">
        <v>18907788.713772435</v>
      </c>
      <c r="G27" s="552">
        <f>SUM(H5:H26)</f>
        <v>4535331.6668269001</v>
      </c>
      <c r="H27" s="552">
        <f t="shared" ref="H27:I27" si="0">SUM(I5:I26)</f>
        <v>4109769.9373988286</v>
      </c>
      <c r="I27" s="552">
        <f t="shared" si="0"/>
        <v>2984931.9546332657</v>
      </c>
      <c r="J27" s="552">
        <f>SUM(J5:J26)</f>
        <v>2984931.9546332657</v>
      </c>
      <c r="K27" s="553">
        <f>SUM(K5:K25)</f>
        <v>7100457.434425042</v>
      </c>
      <c r="L27" s="275"/>
    </row>
    <row r="28" spans="1:12" customFormat="1" x14ac:dyDescent="0.2">
      <c r="A28" s="94"/>
      <c r="B28" s="94"/>
      <c r="C28" s="106"/>
      <c r="D28" s="107"/>
      <c r="E28" s="106"/>
      <c r="F28" s="485"/>
      <c r="G28" s="106"/>
      <c r="H28" s="106"/>
      <c r="I28" s="106"/>
      <c r="J28" s="106"/>
      <c r="K28" s="97"/>
      <c r="L28" s="98"/>
    </row>
    <row r="29" spans="1:12" customFormat="1" x14ac:dyDescent="0.2">
      <c r="A29" s="94"/>
      <c r="B29" s="42" t="s">
        <v>101</v>
      </c>
      <c r="C29" s="96"/>
      <c r="D29" s="96"/>
      <c r="E29" s="96"/>
      <c r="F29" s="485"/>
      <c r="G29" s="96"/>
      <c r="H29" s="96"/>
      <c r="I29" s="96"/>
      <c r="J29" s="96"/>
      <c r="K29" s="101"/>
      <c r="L29" s="98"/>
    </row>
    <row r="30" spans="1:12" customFormat="1" x14ac:dyDescent="0.2">
      <c r="A30" s="99">
        <v>1</v>
      </c>
      <c r="B30" s="99" t="s">
        <v>78</v>
      </c>
      <c r="C30" s="100">
        <v>0.10791308971786377</v>
      </c>
      <c r="D30" s="100">
        <v>8.0384880833756819E-2</v>
      </c>
      <c r="E30" s="100">
        <v>0.11530431325923995</v>
      </c>
      <c r="F30" s="486">
        <v>0.11595258231682326</v>
      </c>
      <c r="G30" s="100">
        <f>G5/$G$27*100</f>
        <v>8.0072950878029056E-2</v>
      </c>
      <c r="H30" s="100">
        <f>H5/$H$27*100</f>
        <v>8.477632305800499E-2</v>
      </c>
      <c r="I30" s="100">
        <f>I5/$I$27*100</f>
        <v>0.17205112124678135</v>
      </c>
      <c r="J30" s="100">
        <f>J5/$J$27*100</f>
        <v>9.7026200758262474E-2</v>
      </c>
      <c r="K30" s="101">
        <f t="shared" ref="K30:K50" si="1">K5/$K$27*100</f>
        <v>9.9524897632137205E-2</v>
      </c>
      <c r="L30" s="98"/>
    </row>
    <row r="31" spans="1:12" customFormat="1" x14ac:dyDescent="0.2">
      <c r="A31" s="99">
        <v>2</v>
      </c>
      <c r="B31" s="99" t="s">
        <v>79</v>
      </c>
      <c r="C31" s="100">
        <v>0.9514359627215575</v>
      </c>
      <c r="D31" s="100">
        <v>0.80879955009876492</v>
      </c>
      <c r="E31" s="100">
        <v>1.5165577619288062</v>
      </c>
      <c r="F31" s="486">
        <v>1.3714208169437867</v>
      </c>
      <c r="G31" s="100">
        <f t="shared" ref="G31:G51" si="2">G6/$G$27*100</f>
        <v>0.88304239771548643</v>
      </c>
      <c r="H31" s="100">
        <f t="shared" ref="H31:H51" si="3">H6/$H$27*100</f>
        <v>1.191790655500476</v>
      </c>
      <c r="I31" s="100">
        <f t="shared" ref="I31:I51" si="4">I6/$I$27*100</f>
        <v>2.1422715109134356</v>
      </c>
      <c r="J31" s="100">
        <f t="shared" ref="J31:J51" si="5">J6/$J$27*100</f>
        <v>2.7717453577502047</v>
      </c>
      <c r="K31" s="101">
        <f t="shared" si="1"/>
        <v>1.4717065933344713</v>
      </c>
      <c r="L31" s="98"/>
    </row>
    <row r="32" spans="1:12" customFormat="1" x14ac:dyDescent="0.2">
      <c r="A32" s="99">
        <v>3</v>
      </c>
      <c r="B32" s="99" t="s">
        <v>80</v>
      </c>
      <c r="C32" s="100">
        <v>4.0504470674803963E-2</v>
      </c>
      <c r="D32" s="100">
        <v>2.242223195399436E-2</v>
      </c>
      <c r="E32" s="100">
        <v>4.8340407986756845E-2</v>
      </c>
      <c r="F32" s="486">
        <v>3.618141616696266E-2</v>
      </c>
      <c r="G32" s="100">
        <f t="shared" si="2"/>
        <v>3.6344200458733769E-3</v>
      </c>
      <c r="H32" s="100">
        <f t="shared" si="3"/>
        <v>1.2032280870519487E-2</v>
      </c>
      <c r="I32" s="100">
        <f t="shared" si="4"/>
        <v>1.9698031936953801E-2</v>
      </c>
      <c r="J32" s="100">
        <f t="shared" si="5"/>
        <v>0.15785562394365907</v>
      </c>
      <c r="K32" s="101">
        <f t="shared" si="1"/>
        <v>2.2211517265249361E-2</v>
      </c>
      <c r="L32" s="98"/>
    </row>
    <row r="33" spans="1:12" customFormat="1" x14ac:dyDescent="0.2">
      <c r="A33" s="99">
        <v>4</v>
      </c>
      <c r="B33" s="99" t="s">
        <v>81</v>
      </c>
      <c r="C33" s="100">
        <v>0.97280775557143373</v>
      </c>
      <c r="D33" s="100">
        <v>0.90795456286416176</v>
      </c>
      <c r="E33" s="100">
        <v>1.3517013198168371</v>
      </c>
      <c r="F33" s="486">
        <v>1.8262411127403708</v>
      </c>
      <c r="G33" s="100">
        <f t="shared" si="2"/>
        <v>1.0815779086146866</v>
      </c>
      <c r="H33" s="100">
        <f t="shared" si="3"/>
        <v>1.3489326775294153</v>
      </c>
      <c r="I33" s="100">
        <f t="shared" si="4"/>
        <v>2.4631771112532217</v>
      </c>
      <c r="J33" s="100">
        <f t="shared" si="5"/>
        <v>1.8947061573841986</v>
      </c>
      <c r="K33" s="101">
        <f t="shared" si="1"/>
        <v>1.8083925095649489</v>
      </c>
      <c r="L33" s="98"/>
    </row>
    <row r="34" spans="1:12" customFormat="1" x14ac:dyDescent="0.2">
      <c r="A34" s="99">
        <v>5</v>
      </c>
      <c r="B34" s="99" t="s">
        <v>82</v>
      </c>
      <c r="C34" s="100">
        <v>94.133734154336125</v>
      </c>
      <c r="D34" s="100">
        <v>87.166046919036717</v>
      </c>
      <c r="E34" s="100">
        <v>88.806726536759712</v>
      </c>
      <c r="F34" s="486">
        <v>89.434671829747543</v>
      </c>
      <c r="G34" s="100">
        <f t="shared" si="2"/>
        <v>92.130728540295493</v>
      </c>
      <c r="H34" s="100">
        <f t="shared" si="3"/>
        <v>96.115478118648639</v>
      </c>
      <c r="I34" s="100">
        <f t="shared" si="4"/>
        <v>116.99440679918574</v>
      </c>
      <c r="J34" s="100">
        <f t="shared" si="5"/>
        <v>88.782182323458841</v>
      </c>
      <c r="K34" s="101">
        <f t="shared" si="1"/>
        <v>90.418663525351235</v>
      </c>
      <c r="L34" s="98"/>
    </row>
    <row r="35" spans="1:12" customFormat="1" x14ac:dyDescent="0.2">
      <c r="A35" s="99">
        <v>6</v>
      </c>
      <c r="B35" s="99" t="s">
        <v>83</v>
      </c>
      <c r="C35" s="100">
        <v>0.40638993343592444</v>
      </c>
      <c r="D35" s="100">
        <v>0.35305571080997333</v>
      </c>
      <c r="E35" s="100">
        <v>0.63060850836977189</v>
      </c>
      <c r="F35" s="486">
        <v>2.146625921440112</v>
      </c>
      <c r="G35" s="100">
        <f t="shared" si="2"/>
        <v>0.42507778206190472</v>
      </c>
      <c r="H35" s="100">
        <f t="shared" si="3"/>
        <v>0.57505035269787019</v>
      </c>
      <c r="I35" s="100">
        <f t="shared" si="4"/>
        <v>1.1175229527591808</v>
      </c>
      <c r="J35" s="100">
        <f t="shared" si="5"/>
        <v>0.68947469074177081</v>
      </c>
      <c r="K35" s="101">
        <f t="shared" si="1"/>
        <v>3.0436050216847819</v>
      </c>
      <c r="L35" s="98"/>
    </row>
    <row r="36" spans="1:12" customFormat="1" x14ac:dyDescent="0.2">
      <c r="A36" s="99">
        <v>7</v>
      </c>
      <c r="B36" s="99" t="s">
        <v>84</v>
      </c>
      <c r="C36" s="100">
        <v>0.22082679693141627</v>
      </c>
      <c r="D36" s="100">
        <v>0.16435219428268652</v>
      </c>
      <c r="E36" s="100">
        <v>8.4676875369248547E-2</v>
      </c>
      <c r="F36" s="486">
        <v>0.23606733338949773</v>
      </c>
      <c r="G36" s="100">
        <f t="shared" si="2"/>
        <v>0.31448986182053756</v>
      </c>
      <c r="H36" s="100">
        <f t="shared" si="3"/>
        <v>0.21193283183013736</v>
      </c>
      <c r="I36" s="100">
        <f t="shared" si="4"/>
        <v>0.17544118403943323</v>
      </c>
      <c r="J36" s="100">
        <f t="shared" si="5"/>
        <v>0.10110858628503644</v>
      </c>
      <c r="K36" s="101">
        <f t="shared" si="1"/>
        <v>0.248632493355712</v>
      </c>
      <c r="L36" s="98"/>
    </row>
    <row r="37" spans="1:12" customFormat="1" x14ac:dyDescent="0.2">
      <c r="A37" s="99">
        <v>8</v>
      </c>
      <c r="B37" s="99" t="s">
        <v>85</v>
      </c>
      <c r="C37" s="100">
        <v>0.1819281783144667</v>
      </c>
      <c r="D37" s="100">
        <v>0.14035091053257873</v>
      </c>
      <c r="E37" s="100">
        <v>0.18793082540055936</v>
      </c>
      <c r="F37" s="486">
        <v>0.19683148620466395</v>
      </c>
      <c r="G37" s="100">
        <f t="shared" si="2"/>
        <v>0.14848025975880672</v>
      </c>
      <c r="H37" s="100">
        <f t="shared" si="3"/>
        <v>0.1747050464074244</v>
      </c>
      <c r="I37" s="100">
        <f t="shared" si="4"/>
        <v>0.18541104795335159</v>
      </c>
      <c r="J37" s="100">
        <f t="shared" si="5"/>
        <v>0.47890986225869686</v>
      </c>
      <c r="K37" s="101">
        <f t="shared" si="1"/>
        <v>6.8144518235152302E-2</v>
      </c>
      <c r="L37" s="98"/>
    </row>
    <row r="38" spans="1:12" customFormat="1" x14ac:dyDescent="0.2">
      <c r="A38" s="99">
        <v>9</v>
      </c>
      <c r="B38" s="99" t="s">
        <v>86</v>
      </c>
      <c r="C38" s="100">
        <v>3.3455325768825366E-2</v>
      </c>
      <c r="D38" s="100">
        <v>7.3012458784008465E-3</v>
      </c>
      <c r="E38" s="100">
        <v>4.3540500065693518E-3</v>
      </c>
      <c r="F38" s="486">
        <v>2.4087075323406929E-2</v>
      </c>
      <c r="G38" s="100">
        <f t="shared" si="2"/>
        <v>3.8338375937421024E-2</v>
      </c>
      <c r="H38" s="100">
        <f t="shared" si="3"/>
        <v>1.3891422475325705E-2</v>
      </c>
      <c r="I38" s="100">
        <f t="shared" si="4"/>
        <v>5.739866549857418E-3</v>
      </c>
      <c r="J38" s="100">
        <f t="shared" si="5"/>
        <v>5.9177747335852592E-2</v>
      </c>
      <c r="K38" s="101">
        <f t="shared" si="1"/>
        <v>0</v>
      </c>
      <c r="L38" s="98"/>
    </row>
    <row r="39" spans="1:12" customFormat="1" x14ac:dyDescent="0.2">
      <c r="A39" s="99">
        <v>10</v>
      </c>
      <c r="B39" s="99" t="s">
        <v>87</v>
      </c>
      <c r="C39" s="100">
        <v>8.466516522424198E-3</v>
      </c>
      <c r="D39" s="100">
        <v>6.6793413481048194E-3</v>
      </c>
      <c r="E39" s="100">
        <v>8.5948961406418205E-3</v>
      </c>
      <c r="F39" s="486">
        <v>1.145368111667415E-2</v>
      </c>
      <c r="G39" s="100">
        <f t="shared" si="2"/>
        <v>7.1386135488193609E-3</v>
      </c>
      <c r="H39" s="100">
        <f t="shared" si="3"/>
        <v>8.8731021716705778E-3</v>
      </c>
      <c r="I39" s="100">
        <f t="shared" si="4"/>
        <v>1.6181369948493271E-2</v>
      </c>
      <c r="J39" s="100">
        <f t="shared" si="5"/>
        <v>2.4885393934926843E-3</v>
      </c>
      <c r="K39" s="101">
        <f t="shared" si="1"/>
        <v>8.7297179325910874E-3</v>
      </c>
      <c r="L39" s="98"/>
    </row>
    <row r="40" spans="1:12" customFormat="1" x14ac:dyDescent="0.2">
      <c r="A40" s="99">
        <v>11</v>
      </c>
      <c r="B40" s="99" t="s">
        <v>88</v>
      </c>
      <c r="C40" s="100">
        <v>1.9825382257618065E-2</v>
      </c>
      <c r="D40" s="100">
        <v>1.7268915631527212E-2</v>
      </c>
      <c r="E40" s="100">
        <v>4.8095802300113913E-2</v>
      </c>
      <c r="F40" s="486">
        <v>6.5012753107031279E-2</v>
      </c>
      <c r="G40" s="100">
        <f t="shared" si="2"/>
        <v>2.6617338042855744E-2</v>
      </c>
      <c r="H40" s="100">
        <f t="shared" si="3"/>
        <v>2.6913518848966679E-2</v>
      </c>
      <c r="I40" s="100">
        <f t="shared" si="4"/>
        <v>9.7846324309889876E-2</v>
      </c>
      <c r="J40" s="100">
        <f t="shared" si="5"/>
        <v>0.11467194956678807</v>
      </c>
      <c r="K40" s="101">
        <f t="shared" si="1"/>
        <v>2.9347447628910908E-2</v>
      </c>
      <c r="L40" s="98"/>
    </row>
    <row r="41" spans="1:12" customFormat="1" x14ac:dyDescent="0.2">
      <c r="A41" s="99">
        <v>12</v>
      </c>
      <c r="B41" s="99" t="s">
        <v>89</v>
      </c>
      <c r="C41" s="100">
        <v>3.3660604752644693E-2</v>
      </c>
      <c r="D41" s="100">
        <v>2.0677420235636845E-2</v>
      </c>
      <c r="E41" s="100">
        <v>1.4509006750726444E-2</v>
      </c>
      <c r="F41" s="486">
        <v>2.2535262313336229E-2</v>
      </c>
      <c r="G41" s="100">
        <f t="shared" si="2"/>
        <v>3.5512666566100387E-2</v>
      </c>
      <c r="H41" s="100">
        <f t="shared" si="3"/>
        <v>4.2140238057513747E-2</v>
      </c>
      <c r="I41" s="100">
        <f t="shared" si="4"/>
        <v>1.9850006736009389E-2</v>
      </c>
      <c r="J41" s="100">
        <f t="shared" si="5"/>
        <v>2.5165300696855908E-2</v>
      </c>
      <c r="K41" s="101">
        <f t="shared" si="1"/>
        <v>1.2026847367463294E-2</v>
      </c>
      <c r="L41" s="98"/>
    </row>
    <row r="42" spans="1:12" customFormat="1" x14ac:dyDescent="0.2">
      <c r="A42" s="99">
        <v>13</v>
      </c>
      <c r="B42" s="99" t="s">
        <v>90</v>
      </c>
      <c r="C42" s="100">
        <v>1.3203021128410788E-2</v>
      </c>
      <c r="D42" s="100">
        <v>1.7681781333956797E-2</v>
      </c>
      <c r="E42" s="100">
        <v>8.6962458735438224E-3</v>
      </c>
      <c r="F42" s="486">
        <v>0.11673940254062148</v>
      </c>
      <c r="G42" s="100">
        <f t="shared" si="2"/>
        <v>9.9234183212863012E-3</v>
      </c>
      <c r="H42" s="100">
        <f t="shared" si="3"/>
        <v>1.5063379384317175E-2</v>
      </c>
      <c r="I42" s="100">
        <f t="shared" si="4"/>
        <v>1.3740360251206821E-2</v>
      </c>
      <c r="J42" s="100">
        <f t="shared" si="5"/>
        <v>5.7578860409270578E-2</v>
      </c>
      <c r="K42" s="101">
        <f t="shared" si="1"/>
        <v>0.19808322108758469</v>
      </c>
      <c r="L42" s="98"/>
    </row>
    <row r="43" spans="1:12" customFormat="1" x14ac:dyDescent="0.2">
      <c r="A43" s="99">
        <v>14</v>
      </c>
      <c r="B43" s="99" t="s">
        <v>91</v>
      </c>
      <c r="C43" s="100">
        <v>1.0446670347366898E-4</v>
      </c>
      <c r="D43" s="100">
        <v>9.6991497400688144E-4</v>
      </c>
      <c r="E43" s="100">
        <v>6.2230074940750604E-3</v>
      </c>
      <c r="F43" s="486">
        <v>1.8832351143760806E-2</v>
      </c>
      <c r="G43" s="100">
        <f t="shared" si="2"/>
        <v>0</v>
      </c>
      <c r="H43" s="100">
        <f t="shared" si="3"/>
        <v>8.1872907200485664E-4</v>
      </c>
      <c r="I43" s="100">
        <f t="shared" si="4"/>
        <v>1.946539562143507E-3</v>
      </c>
      <c r="J43" s="100">
        <f t="shared" si="5"/>
        <v>5.3047641422517586E-4</v>
      </c>
      <c r="K43" s="101">
        <f t="shared" si="1"/>
        <v>7.2063338133571018E-3</v>
      </c>
      <c r="L43" s="98"/>
    </row>
    <row r="44" spans="1:12" customFormat="1" x14ac:dyDescent="0.2">
      <c r="A44" s="99">
        <v>15</v>
      </c>
      <c r="B44" s="99" t="s">
        <v>92</v>
      </c>
      <c r="C44" s="100">
        <v>0.31931005386040484</v>
      </c>
      <c r="D44" s="100">
        <v>4.1961263661854691</v>
      </c>
      <c r="E44" s="100">
        <v>0.28441938444683074</v>
      </c>
      <c r="F44" s="486">
        <v>0.8051616004148896</v>
      </c>
      <c r="G44" s="100">
        <f t="shared" si="2"/>
        <v>0.27725159758050222</v>
      </c>
      <c r="H44" s="100">
        <f t="shared" si="3"/>
        <v>0.30521457801278179</v>
      </c>
      <c r="I44" s="100">
        <f t="shared" si="4"/>
        <v>0.44672266328557847</v>
      </c>
      <c r="J44" s="100">
        <f t="shared" si="5"/>
        <v>0.54435636684677258</v>
      </c>
      <c r="K44" s="101">
        <f t="shared" si="1"/>
        <v>0.82461335296928207</v>
      </c>
      <c r="L44" s="98"/>
    </row>
    <row r="45" spans="1:12" customFormat="1" x14ac:dyDescent="0.2">
      <c r="A45" s="99">
        <v>16</v>
      </c>
      <c r="B45" s="99" t="s">
        <v>93</v>
      </c>
      <c r="C45" s="100">
        <v>4.5982880261404881E-2</v>
      </c>
      <c r="D45" s="100">
        <v>2.0823093715710346E-2</v>
      </c>
      <c r="E45" s="100">
        <v>0.14267779302622521</v>
      </c>
      <c r="F45" s="486">
        <v>0.1020659927978835</v>
      </c>
      <c r="G45" s="100">
        <f t="shared" si="2"/>
        <v>1.6780005792287434E-2</v>
      </c>
      <c r="H45" s="100">
        <f t="shared" si="3"/>
        <v>4.7458815750267641E-2</v>
      </c>
      <c r="I45" s="100">
        <f t="shared" si="4"/>
        <v>0.19800189153210165</v>
      </c>
      <c r="J45" s="100">
        <f t="shared" si="5"/>
        <v>0.5377656291019931</v>
      </c>
      <c r="K45" s="101">
        <f t="shared" si="1"/>
        <v>1.8185932551647799E-2</v>
      </c>
      <c r="L45" s="98"/>
    </row>
    <row r="46" spans="1:12" customFormat="1" x14ac:dyDescent="0.2">
      <c r="A46" s="99">
        <v>17</v>
      </c>
      <c r="B46" s="99" t="s">
        <v>94</v>
      </c>
      <c r="C46" s="100">
        <v>2.508378591096267</v>
      </c>
      <c r="D46" s="100">
        <v>6.0632441223329527</v>
      </c>
      <c r="E46" s="100">
        <v>6.7237728011280531</v>
      </c>
      <c r="F46" s="486">
        <v>3.4597752878870742</v>
      </c>
      <c r="G46" s="100">
        <f t="shared" si="2"/>
        <v>8.5766933116304376</v>
      </c>
      <c r="H46" s="100">
        <f t="shared" si="3"/>
        <v>10.170746143141981</v>
      </c>
      <c r="I46" s="100">
        <f t="shared" si="4"/>
        <v>13.6112230868297</v>
      </c>
      <c r="J46" s="100">
        <f t="shared" si="5"/>
        <v>3.6767752901584649</v>
      </c>
      <c r="K46" s="101">
        <f t="shared" si="1"/>
        <v>1.7196315316674686</v>
      </c>
      <c r="L46" s="98"/>
    </row>
    <row r="47" spans="1:12" customFormat="1" x14ac:dyDescent="0.2">
      <c r="A47" s="99">
        <v>18</v>
      </c>
      <c r="B47" s="99" t="s">
        <v>95</v>
      </c>
      <c r="C47" s="100">
        <v>9.6330047121199691E-5</v>
      </c>
      <c r="D47" s="100">
        <v>4.7342340638733722E-3</v>
      </c>
      <c r="E47" s="100">
        <v>1.6606124064490791E-2</v>
      </c>
      <c r="F47" s="486">
        <v>5.6980407337386893E-3</v>
      </c>
      <c r="G47" s="100">
        <f t="shared" si="2"/>
        <v>2.6715973362268446E-4</v>
      </c>
      <c r="H47" s="100">
        <f t="shared" si="3"/>
        <v>7.5164080049579286E-3</v>
      </c>
      <c r="I47" s="100">
        <f t="shared" si="4"/>
        <v>2.4649231023773782E-3</v>
      </c>
      <c r="J47" s="100">
        <f t="shared" si="5"/>
        <v>4.8465177846164281E-3</v>
      </c>
      <c r="K47" s="101">
        <f t="shared" si="1"/>
        <v>0</v>
      </c>
      <c r="L47" s="98"/>
    </row>
    <row r="48" spans="1:12" customFormat="1" x14ac:dyDescent="0.2">
      <c r="A48" s="99">
        <v>19</v>
      </c>
      <c r="B48" s="99" t="s">
        <v>96</v>
      </c>
      <c r="C48" s="100">
        <v>0</v>
      </c>
      <c r="D48" s="100">
        <v>0</v>
      </c>
      <c r="E48" s="100">
        <v>0</v>
      </c>
      <c r="F48" s="486">
        <v>1.0188486772103589E-3</v>
      </c>
      <c r="G48" s="100">
        <f t="shared" si="2"/>
        <v>0</v>
      </c>
      <c r="H48" s="100">
        <f t="shared" si="3"/>
        <v>0</v>
      </c>
      <c r="I48" s="100">
        <f t="shared" si="4"/>
        <v>0</v>
      </c>
      <c r="J48" s="100">
        <f t="shared" si="5"/>
        <v>0</v>
      </c>
      <c r="K48" s="101">
        <f t="shared" si="1"/>
        <v>0</v>
      </c>
      <c r="L48" s="98"/>
    </row>
    <row r="49" spans="1:12" customFormat="1" x14ac:dyDescent="0.2">
      <c r="A49" s="99">
        <v>20</v>
      </c>
      <c r="B49" s="99" t="s">
        <v>97</v>
      </c>
      <c r="C49" s="100">
        <v>1.9762377329964505E-3</v>
      </c>
      <c r="D49" s="100">
        <v>1.1266038877093909E-3</v>
      </c>
      <c r="E49" s="100">
        <v>2.0433987780129739E-4</v>
      </c>
      <c r="F49" s="486">
        <v>3.6272049946403594E-3</v>
      </c>
      <c r="G49" s="100">
        <f t="shared" si="2"/>
        <v>2.00485885277308E-3</v>
      </c>
      <c r="H49" s="100">
        <f t="shared" si="3"/>
        <v>1.544992490508797E-3</v>
      </c>
      <c r="I49" s="100">
        <f t="shared" si="4"/>
        <v>1.7673944231161423E-4</v>
      </c>
      <c r="J49" s="100">
        <f t="shared" si="5"/>
        <v>3.6345197109636969E-3</v>
      </c>
      <c r="K49" s="101">
        <f t="shared" si="1"/>
        <v>1.2945385580280301E-3</v>
      </c>
      <c r="L49" s="98"/>
    </row>
    <row r="50" spans="1:12" customFormat="1" x14ac:dyDescent="0.2">
      <c r="A50" s="99">
        <v>21</v>
      </c>
      <c r="B50" s="99" t="s">
        <v>98</v>
      </c>
      <c r="C50" s="100">
        <v>2.4816480030269079E-7</v>
      </c>
      <c r="D50" s="100">
        <v>0</v>
      </c>
      <c r="E50" s="100">
        <v>0</v>
      </c>
      <c r="F50" s="486">
        <v>0</v>
      </c>
      <c r="G50" s="100">
        <f t="shared" si="2"/>
        <v>0</v>
      </c>
      <c r="H50" s="100">
        <f t="shared" si="3"/>
        <v>0</v>
      </c>
      <c r="I50" s="100">
        <f t="shared" si="4"/>
        <v>0</v>
      </c>
      <c r="J50" s="100">
        <f t="shared" si="5"/>
        <v>0</v>
      </c>
      <c r="K50" s="101">
        <f t="shared" si="1"/>
        <v>0</v>
      </c>
      <c r="L50" s="98"/>
    </row>
    <row r="51" spans="1:12" customFormat="1" x14ac:dyDescent="0.2">
      <c r="A51" s="99">
        <v>22</v>
      </c>
      <c r="B51" s="99" t="s">
        <v>99</v>
      </c>
      <c r="C51" s="100">
        <v>0</v>
      </c>
      <c r="D51" s="100">
        <v>0</v>
      </c>
      <c r="E51" s="100">
        <v>0</v>
      </c>
      <c r="F51" s="486">
        <v>0</v>
      </c>
      <c r="G51" s="100">
        <f t="shared" si="2"/>
        <v>0</v>
      </c>
      <c r="H51" s="100">
        <f t="shared" si="3"/>
        <v>0</v>
      </c>
      <c r="I51" s="100">
        <f t="shared" si="4"/>
        <v>0</v>
      </c>
      <c r="J51" s="100">
        <f t="shared" si="5"/>
        <v>0</v>
      </c>
      <c r="K51" s="101"/>
      <c r="L51" s="98"/>
    </row>
    <row r="52" spans="1:12" s="554" customFormat="1" x14ac:dyDescent="0.2">
      <c r="A52" s="550"/>
      <c r="B52" s="550" t="s">
        <v>100</v>
      </c>
      <c r="C52" s="555">
        <f t="shared" ref="C52:I52" si="6">SUM(C30:C51)</f>
        <v>99.999999999999943</v>
      </c>
      <c r="D52" s="555">
        <f t="shared" si="6"/>
        <v>99.999999999999972</v>
      </c>
      <c r="E52" s="555">
        <f t="shared" si="6"/>
        <v>99.999999999999986</v>
      </c>
      <c r="F52" s="555">
        <f t="shared" si="6"/>
        <v>100.00000000000001</v>
      </c>
      <c r="G52" s="555">
        <f t="shared" si="6"/>
        <v>104.05763146719693</v>
      </c>
      <c r="H52" s="555">
        <f t="shared" si="6"/>
        <v>110.35487961395279</v>
      </c>
      <c r="I52" s="555">
        <f t="shared" si="6"/>
        <v>137.68387353083776</v>
      </c>
      <c r="J52" s="555">
        <f>SUM(J30:J51)</f>
        <v>99.999999999999957</v>
      </c>
      <c r="K52" s="101">
        <f>SUM(K30:K51)</f>
        <v>100.00000000000004</v>
      </c>
      <c r="L52" s="278"/>
    </row>
    <row r="53" spans="1:12" x14ac:dyDescent="0.2">
      <c r="A53" s="98"/>
      <c r="B53" s="108"/>
      <c r="C53" s="109"/>
      <c r="D53" s="109"/>
      <c r="E53" s="109"/>
      <c r="F53" s="487"/>
      <c r="G53" s="109"/>
      <c r="H53" s="109"/>
      <c r="I53" s="109"/>
      <c r="J53" s="109"/>
      <c r="L53" s="98"/>
    </row>
    <row r="54" spans="1:12" x14ac:dyDescent="0.2">
      <c r="A54" s="110"/>
      <c r="B54" s="111"/>
      <c r="C54" s="109"/>
      <c r="D54" s="109"/>
    </row>
    <row r="55" spans="1:12" x14ac:dyDescent="0.2">
      <c r="A55" s="110"/>
      <c r="B55" s="111"/>
      <c r="C55" s="109"/>
      <c r="D55" s="109"/>
    </row>
    <row r="56" spans="1:12" x14ac:dyDescent="0.2">
      <c r="A56" s="110"/>
      <c r="B56" s="111"/>
      <c r="C56" s="109"/>
      <c r="D56" s="109"/>
    </row>
    <row r="57" spans="1:12" x14ac:dyDescent="0.2">
      <c r="A57" s="110"/>
      <c r="B57" s="111"/>
      <c r="C57" s="114"/>
      <c r="D57" s="114"/>
    </row>
    <row r="58" spans="1:12" x14ac:dyDescent="0.2">
      <c r="A58" s="110"/>
      <c r="B58" s="111"/>
      <c r="C58" s="109"/>
      <c r="D58" s="109"/>
    </row>
    <row r="59" spans="1:12" x14ac:dyDescent="0.2">
      <c r="A59" s="110"/>
      <c r="B59" s="111"/>
      <c r="C59" s="109"/>
      <c r="D59" s="109"/>
    </row>
    <row r="60" spans="1:12" x14ac:dyDescent="0.2">
      <c r="A60" s="110"/>
      <c r="B60" s="111"/>
      <c r="C60" s="109"/>
      <c r="D60" s="109"/>
    </row>
    <row r="61" spans="1:12" x14ac:dyDescent="0.2">
      <c r="A61" s="110"/>
      <c r="B61" s="111"/>
      <c r="C61" s="109"/>
      <c r="D61" s="109"/>
    </row>
    <row r="62" spans="1:12" x14ac:dyDescent="0.2">
      <c r="A62" s="110"/>
      <c r="B62" s="111"/>
      <c r="C62" s="109"/>
      <c r="D62" s="109"/>
    </row>
    <row r="63" spans="1:12" x14ac:dyDescent="0.2">
      <c r="A63" s="110"/>
      <c r="B63" s="111"/>
      <c r="C63" s="109"/>
      <c r="D63" s="109"/>
    </row>
    <row r="64" spans="1:12" x14ac:dyDescent="0.2">
      <c r="A64" s="110"/>
      <c r="B64" s="111"/>
      <c r="C64" s="109"/>
      <c r="D64" s="109"/>
    </row>
    <row r="65" spans="1:4" x14ac:dyDescent="0.2">
      <c r="A65" s="110"/>
      <c r="B65" s="111"/>
      <c r="C65" s="109"/>
      <c r="D65" s="109"/>
    </row>
    <row r="66" spans="1:4" x14ac:dyDescent="0.2">
      <c r="A66" s="110"/>
      <c r="B66" s="111"/>
      <c r="C66" s="109"/>
      <c r="D66" s="109"/>
    </row>
    <row r="67" spans="1:4" x14ac:dyDescent="0.2">
      <c r="A67" s="110"/>
      <c r="B67" s="111"/>
      <c r="C67" s="109"/>
      <c r="D67" s="109"/>
    </row>
    <row r="68" spans="1:4" x14ac:dyDescent="0.2">
      <c r="A68" s="110"/>
      <c r="B68" s="111"/>
      <c r="C68" s="109"/>
      <c r="D68" s="109"/>
    </row>
    <row r="69" spans="1:4" x14ac:dyDescent="0.2">
      <c r="A69" s="110"/>
      <c r="B69" s="111"/>
      <c r="C69" s="109"/>
      <c r="D69" s="109"/>
    </row>
    <row r="70" spans="1:4" x14ac:dyDescent="0.2">
      <c r="A70" s="110"/>
      <c r="B70" s="111"/>
      <c r="C70" s="109"/>
      <c r="D70" s="109"/>
    </row>
    <row r="71" spans="1:4" x14ac:dyDescent="0.2">
      <c r="A71" s="110"/>
      <c r="B71" s="111"/>
      <c r="C71" s="109"/>
      <c r="D71" s="109"/>
    </row>
    <row r="72" spans="1:4" x14ac:dyDescent="0.2">
      <c r="A72" s="110"/>
      <c r="B72" s="111"/>
      <c r="C72" s="109"/>
      <c r="D72" s="109"/>
    </row>
    <row r="73" spans="1:4" x14ac:dyDescent="0.2">
      <c r="A73" s="110"/>
      <c r="B73" s="111"/>
      <c r="C73" s="109"/>
      <c r="D73" s="109"/>
    </row>
    <row r="74" spans="1:4" x14ac:dyDescent="0.2">
      <c r="A74" s="110"/>
      <c r="B74" s="111"/>
      <c r="C74" s="109"/>
      <c r="D74" s="109"/>
    </row>
    <row r="75" spans="1:4" x14ac:dyDescent="0.2">
      <c r="A75" s="110"/>
      <c r="B75" s="111"/>
      <c r="C75" s="109"/>
      <c r="D75" s="109"/>
    </row>
    <row r="76" spans="1:4" x14ac:dyDescent="0.2">
      <c r="A76" s="110"/>
      <c r="B76" s="111"/>
      <c r="C76" s="109"/>
      <c r="D76" s="109"/>
    </row>
    <row r="77" spans="1:4" x14ac:dyDescent="0.2">
      <c r="A77" s="110"/>
      <c r="B77" s="111"/>
      <c r="C77" s="109"/>
      <c r="D77" s="109"/>
    </row>
    <row r="78" spans="1:4" x14ac:dyDescent="0.2">
      <c r="A78" s="110"/>
      <c r="B78" s="111"/>
      <c r="C78" s="109"/>
      <c r="D78" s="109"/>
    </row>
    <row r="79" spans="1:4" x14ac:dyDescent="0.2">
      <c r="A79" s="110"/>
      <c r="B79" s="111"/>
      <c r="C79" s="109"/>
      <c r="D79" s="109"/>
    </row>
    <row r="80" spans="1:4" x14ac:dyDescent="0.2">
      <c r="A80" s="110"/>
      <c r="B80" s="111"/>
      <c r="C80" s="109"/>
      <c r="D80" s="109"/>
    </row>
    <row r="81" spans="1:4" x14ac:dyDescent="0.2">
      <c r="A81" s="110"/>
      <c r="B81" s="111"/>
      <c r="C81" s="109"/>
      <c r="D81" s="109"/>
    </row>
    <row r="82" spans="1:4" x14ac:dyDescent="0.2">
      <c r="A82" s="110"/>
      <c r="B82" s="111"/>
      <c r="C82" s="109"/>
      <c r="D82" s="109"/>
    </row>
    <row r="83" spans="1:4" x14ac:dyDescent="0.2">
      <c r="A83" s="110"/>
      <c r="B83" s="111"/>
      <c r="C83" s="109"/>
      <c r="D83" s="109"/>
    </row>
    <row r="84" spans="1:4" x14ac:dyDescent="0.2">
      <c r="A84" s="110"/>
      <c r="B84" s="111"/>
      <c r="C84" s="109"/>
      <c r="D84" s="109"/>
    </row>
    <row r="85" spans="1:4" x14ac:dyDescent="0.2">
      <c r="A85" s="110"/>
      <c r="B85" s="111"/>
      <c r="C85" s="109"/>
      <c r="D85" s="109"/>
    </row>
    <row r="86" spans="1:4" x14ac:dyDescent="0.2">
      <c r="A86" s="110"/>
      <c r="B86" s="111"/>
      <c r="C86" s="109"/>
      <c r="D86" s="109"/>
    </row>
    <row r="87" spans="1:4" x14ac:dyDescent="0.2">
      <c r="A87" s="110"/>
      <c r="B87" s="111"/>
      <c r="C87" s="109"/>
      <c r="D87" s="109"/>
    </row>
    <row r="88" spans="1:4" x14ac:dyDescent="0.2">
      <c r="A88" s="110"/>
      <c r="B88" s="111"/>
      <c r="C88" s="109"/>
      <c r="D88" s="109"/>
    </row>
    <row r="89" spans="1:4" x14ac:dyDescent="0.2">
      <c r="A89" s="110"/>
      <c r="B89" s="111"/>
      <c r="C89" s="109"/>
      <c r="D89" s="109"/>
    </row>
    <row r="90" spans="1:4" x14ac:dyDescent="0.2">
      <c r="A90" s="110"/>
      <c r="B90" s="111"/>
      <c r="C90" s="109"/>
      <c r="D90" s="109"/>
    </row>
    <row r="91" spans="1:4" x14ac:dyDescent="0.2">
      <c r="A91" s="110"/>
      <c r="B91" s="111"/>
      <c r="C91" s="109"/>
      <c r="D91" s="10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76"/>
  <sheetViews>
    <sheetView workbookViewId="0">
      <selection activeCell="C8" sqref="C8"/>
    </sheetView>
  </sheetViews>
  <sheetFormatPr defaultColWidth="9.14453125" defaultRowHeight="15" x14ac:dyDescent="0.2"/>
  <cols>
    <col min="1" max="1" width="8.203125" style="119" customWidth="1"/>
    <col min="2" max="2" width="10.76171875" style="119" bestFit="1" customWidth="1"/>
    <col min="3" max="10" width="17.08203125" style="119" customWidth="1"/>
    <col min="11" max="11" width="18.0234375" style="119" bestFit="1" customWidth="1"/>
    <col min="12" max="25" width="17.08203125" style="119" customWidth="1"/>
    <col min="26" max="26" width="17.890625" style="119" bestFit="1" customWidth="1"/>
    <col min="27" max="16384" width="9.14453125" style="89"/>
  </cols>
  <sheetData>
    <row r="1" spans="1:26" ht="19.5" thickBot="1" x14ac:dyDescent="0.45">
      <c r="A1" s="672" t="s">
        <v>320</v>
      </c>
      <c r="B1" s="673"/>
      <c r="C1" s="672"/>
      <c r="D1" s="672"/>
      <c r="E1" s="672"/>
      <c r="F1" s="672"/>
      <c r="G1" s="672"/>
      <c r="H1" s="672"/>
      <c r="I1" s="672"/>
      <c r="J1" s="672"/>
      <c r="K1" s="672"/>
      <c r="L1" s="379"/>
      <c r="M1" s="380"/>
      <c r="N1" s="379"/>
      <c r="O1" s="379"/>
      <c r="P1" s="379"/>
      <c r="Q1" s="379"/>
      <c r="R1" s="381"/>
      <c r="S1" s="382"/>
      <c r="T1" s="383"/>
      <c r="U1" s="384"/>
      <c r="V1" s="379"/>
      <c r="W1" s="381"/>
      <c r="X1" s="618"/>
      <c r="Y1" s="394"/>
    </row>
    <row r="2" spans="1:26" x14ac:dyDescent="0.2">
      <c r="A2" s="385"/>
      <c r="B2" s="386"/>
      <c r="C2" s="674" t="s">
        <v>104</v>
      </c>
      <c r="D2" s="675"/>
      <c r="E2" s="676"/>
      <c r="F2" s="674" t="s">
        <v>105</v>
      </c>
      <c r="G2" s="675"/>
      <c r="H2" s="675"/>
      <c r="I2" s="675"/>
      <c r="J2" s="676"/>
      <c r="K2" s="674" t="s">
        <v>106</v>
      </c>
      <c r="L2" s="675"/>
      <c r="M2" s="675"/>
      <c r="N2" s="675"/>
      <c r="O2" s="675"/>
      <c r="P2" s="675"/>
      <c r="Q2" s="677"/>
      <c r="R2" s="387"/>
      <c r="S2" s="674" t="s">
        <v>107</v>
      </c>
      <c r="T2" s="675"/>
      <c r="U2" s="675"/>
      <c r="V2" s="677"/>
      <c r="W2" s="387"/>
      <c r="X2" s="622" t="s">
        <v>108</v>
      </c>
      <c r="Y2" s="394" t="s">
        <v>100</v>
      </c>
    </row>
    <row r="3" spans="1:26" x14ac:dyDescent="0.2">
      <c r="A3" s="601"/>
      <c r="B3" s="389"/>
      <c r="C3" s="390" t="s">
        <v>100</v>
      </c>
      <c r="D3" s="391" t="s">
        <v>109</v>
      </c>
      <c r="E3" s="392" t="s">
        <v>110</v>
      </c>
      <c r="F3" s="393" t="s">
        <v>100</v>
      </c>
      <c r="G3" s="391" t="s">
        <v>111</v>
      </c>
      <c r="H3" s="391" t="s">
        <v>33</v>
      </c>
      <c r="I3" s="391" t="s">
        <v>40</v>
      </c>
      <c r="J3" s="392" t="s">
        <v>110</v>
      </c>
      <c r="K3" s="393" t="s">
        <v>100</v>
      </c>
      <c r="L3" s="391" t="s">
        <v>39</v>
      </c>
      <c r="M3" s="391" t="s">
        <v>112</v>
      </c>
      <c r="N3" s="391" t="s">
        <v>31</v>
      </c>
      <c r="O3" s="391" t="s">
        <v>29</v>
      </c>
      <c r="P3" s="391" t="s">
        <v>30</v>
      </c>
      <c r="Q3" s="391" t="s">
        <v>28</v>
      </c>
      <c r="R3" s="387" t="s">
        <v>113</v>
      </c>
      <c r="S3" s="393" t="s">
        <v>100</v>
      </c>
      <c r="T3" s="391" t="s">
        <v>114</v>
      </c>
      <c r="U3" s="391" t="s">
        <v>27</v>
      </c>
      <c r="V3" s="394" t="s">
        <v>37</v>
      </c>
      <c r="W3" s="395" t="s">
        <v>110</v>
      </c>
      <c r="X3" s="622"/>
      <c r="Y3" s="394"/>
    </row>
    <row r="4" spans="1:26" x14ac:dyDescent="0.2">
      <c r="A4" s="388">
        <v>2018</v>
      </c>
      <c r="B4" s="389" t="s">
        <v>57</v>
      </c>
      <c r="C4" s="409">
        <v>467038.18763</v>
      </c>
      <c r="D4" s="410">
        <v>74697.060826999994</v>
      </c>
      <c r="E4" s="411">
        <v>392341.12680299999</v>
      </c>
      <c r="F4" s="412">
        <v>1400977.3060854001</v>
      </c>
      <c r="G4" s="410">
        <v>966910.24733000016</v>
      </c>
      <c r="H4" s="410">
        <v>123506.046283</v>
      </c>
      <c r="I4" s="410">
        <v>236929.80101200001</v>
      </c>
      <c r="J4" s="411">
        <v>73631.21146039688</v>
      </c>
      <c r="K4" s="412">
        <v>5392597.5028319238</v>
      </c>
      <c r="L4" s="410">
        <v>357731.49842000002</v>
      </c>
      <c r="M4" s="410">
        <v>332479.24713999999</v>
      </c>
      <c r="N4" s="410">
        <v>1501640.1210700001</v>
      </c>
      <c r="O4" s="410">
        <v>240961.29947999999</v>
      </c>
      <c r="P4" s="410">
        <v>377569.91388000001</v>
      </c>
      <c r="Q4" s="410">
        <v>235765.77883600001</v>
      </c>
      <c r="R4" s="413">
        <v>2346449.6440059235</v>
      </c>
      <c r="S4" s="412">
        <v>5792203.8497138647</v>
      </c>
      <c r="T4" s="410">
        <v>112002.05703999999</v>
      </c>
      <c r="U4" s="410">
        <v>688644.63336000009</v>
      </c>
      <c r="V4" s="410">
        <v>2555435.7190999999</v>
      </c>
      <c r="W4" s="413">
        <v>2436121.4402138647</v>
      </c>
      <c r="X4" s="619">
        <v>112310.50236489999</v>
      </c>
      <c r="Y4" s="410">
        <v>13165127.348626085</v>
      </c>
    </row>
    <row r="5" spans="1:26" x14ac:dyDescent="0.2">
      <c r="A5" s="388">
        <v>2019</v>
      </c>
      <c r="B5" s="389" t="s">
        <v>57</v>
      </c>
      <c r="C5" s="409">
        <v>1105778.6502844188</v>
      </c>
      <c r="D5" s="410">
        <v>215792.73627971995</v>
      </c>
      <c r="E5" s="411">
        <v>889985.91400469886</v>
      </c>
      <c r="F5" s="412">
        <v>2282565.5220843698</v>
      </c>
      <c r="G5" s="410">
        <v>1674203.2923196959</v>
      </c>
      <c r="H5" s="410">
        <v>179625.58373362198</v>
      </c>
      <c r="I5" s="410">
        <v>252492.82216133602</v>
      </c>
      <c r="J5" s="411">
        <v>176243.82386971219</v>
      </c>
      <c r="K5" s="412">
        <v>5080860.8783075418</v>
      </c>
      <c r="L5" s="410">
        <v>521540.90197946905</v>
      </c>
      <c r="M5" s="410">
        <v>481440.11167074199</v>
      </c>
      <c r="N5" s="410">
        <v>1250516.0489284231</v>
      </c>
      <c r="O5" s="410">
        <v>312384.69164813601</v>
      </c>
      <c r="P5" s="410">
        <v>340811.89918250503</v>
      </c>
      <c r="Q5" s="410">
        <v>198143.582064424</v>
      </c>
      <c r="R5" s="413">
        <v>1976023.6428338424</v>
      </c>
      <c r="S5" s="412">
        <v>8419927.2293916252</v>
      </c>
      <c r="T5" s="410">
        <v>258053.111988416</v>
      </c>
      <c r="U5" s="410">
        <v>2041764.1958073471</v>
      </c>
      <c r="V5" s="410">
        <v>4317930.7971873088</v>
      </c>
      <c r="W5" s="413">
        <v>1802179.1244085534</v>
      </c>
      <c r="X5" s="619">
        <v>70742.782416550006</v>
      </c>
      <c r="Y5" s="410">
        <v>16959875.062484503</v>
      </c>
      <c r="Z5" s="121"/>
    </row>
    <row r="6" spans="1:26" x14ac:dyDescent="0.2">
      <c r="A6" s="388">
        <v>2020</v>
      </c>
      <c r="B6" s="389" t="s">
        <v>57</v>
      </c>
      <c r="C6" s="409">
        <v>406882.65486000001</v>
      </c>
      <c r="D6" s="410">
        <v>75018.470832999999</v>
      </c>
      <c r="E6" s="411">
        <v>331864.18402699998</v>
      </c>
      <c r="F6" s="412">
        <v>1571578.6637919999</v>
      </c>
      <c r="G6" s="410">
        <v>1026145.825876</v>
      </c>
      <c r="H6" s="410">
        <v>135365.02389099999</v>
      </c>
      <c r="I6" s="410">
        <v>283307.47592</v>
      </c>
      <c r="J6" s="411">
        <v>126760.33810499986</v>
      </c>
      <c r="K6" s="412">
        <v>4659558.7091370001</v>
      </c>
      <c r="L6" s="410">
        <v>395300.57961000002</v>
      </c>
      <c r="M6" s="410">
        <v>282149.18171199999</v>
      </c>
      <c r="N6" s="410">
        <v>1163118.0081130001</v>
      </c>
      <c r="O6" s="410">
        <v>272050.67205400002</v>
      </c>
      <c r="P6" s="410">
        <v>269948.72916300001</v>
      </c>
      <c r="Q6" s="410">
        <v>194120.93440600001</v>
      </c>
      <c r="R6" s="413">
        <v>2082870.6040789997</v>
      </c>
      <c r="S6" s="412">
        <v>5968827.2291479995</v>
      </c>
      <c r="T6" s="410">
        <v>140594.46284200001</v>
      </c>
      <c r="U6" s="410">
        <v>1104562.3755939999</v>
      </c>
      <c r="V6" s="410">
        <v>3227000.3707610001</v>
      </c>
      <c r="W6" s="413">
        <v>1496670.0199509999</v>
      </c>
      <c r="X6" s="619">
        <v>94096.550889000006</v>
      </c>
      <c r="Y6" s="410">
        <v>12700943.807825999</v>
      </c>
      <c r="Z6" s="91"/>
    </row>
    <row r="7" spans="1:26" x14ac:dyDescent="0.2">
      <c r="A7" s="388">
        <v>2021</v>
      </c>
      <c r="B7" s="488" t="s">
        <v>57</v>
      </c>
      <c r="C7" s="409">
        <v>551309.73952299997</v>
      </c>
      <c r="D7" s="410">
        <v>82480.185766999988</v>
      </c>
      <c r="E7" s="410">
        <v>468829.55375600001</v>
      </c>
      <c r="F7" s="420">
        <v>2100699.7408100003</v>
      </c>
      <c r="G7" s="410">
        <v>1271602.040607</v>
      </c>
      <c r="H7" s="410">
        <v>188407.80291699999</v>
      </c>
      <c r="I7" s="410">
        <v>462900.95409700007</v>
      </c>
      <c r="J7" s="410">
        <v>177788.94318900004</v>
      </c>
      <c r="K7" s="422">
        <v>8357959.3907459211</v>
      </c>
      <c r="L7" s="410">
        <v>509761.11254700006</v>
      </c>
      <c r="M7" s="410">
        <v>326045.52333799994</v>
      </c>
      <c r="N7" s="410">
        <v>2142110.4386919998</v>
      </c>
      <c r="O7" s="410">
        <v>422857.34293299995</v>
      </c>
      <c r="P7" s="410">
        <v>469707.61466399999</v>
      </c>
      <c r="Q7" s="410">
        <v>275668.21242300002</v>
      </c>
      <c r="R7" s="410">
        <v>4211809.1461489201</v>
      </c>
      <c r="S7" s="422">
        <v>9687078.2136190012</v>
      </c>
      <c r="T7" s="410">
        <v>119639.41042299999</v>
      </c>
      <c r="U7" s="410">
        <v>1841064.3475580001</v>
      </c>
      <c r="V7" s="410">
        <v>5155749.2209219998</v>
      </c>
      <c r="W7" s="410">
        <v>2570625.2347159996</v>
      </c>
      <c r="X7" s="422">
        <v>146917.86776400002</v>
      </c>
      <c r="Y7" s="410">
        <v>20843964.952461921</v>
      </c>
    </row>
    <row r="8" spans="1:26" x14ac:dyDescent="0.2">
      <c r="A8" s="396">
        <v>2022</v>
      </c>
      <c r="B8" s="397" t="s">
        <v>313</v>
      </c>
      <c r="C8" s="414">
        <v>152612.881956</v>
      </c>
      <c r="D8" s="414">
        <v>22371.372051999999</v>
      </c>
      <c r="E8" s="426">
        <v>130241.50990400001</v>
      </c>
      <c r="F8" s="416">
        <v>604665.83462315798</v>
      </c>
      <c r="G8" s="415">
        <v>337331.573519158</v>
      </c>
      <c r="H8" s="415">
        <v>55841.339132000001</v>
      </c>
      <c r="I8" s="415">
        <v>122207.502607</v>
      </c>
      <c r="J8" s="426">
        <v>89285.41936499998</v>
      </c>
      <c r="K8" s="417">
        <v>2554276.7983080926</v>
      </c>
      <c r="L8" s="415">
        <v>112268.827683</v>
      </c>
      <c r="M8" s="415">
        <v>125323.58871292301</v>
      </c>
      <c r="N8" s="415">
        <v>618892.73782135302</v>
      </c>
      <c r="O8" s="415">
        <v>101848.14120100001</v>
      </c>
      <c r="P8" s="415">
        <v>226570.64664548499</v>
      </c>
      <c r="Q8" s="415">
        <v>62214.056563999999</v>
      </c>
      <c r="R8" s="426">
        <v>1307158.7996803317</v>
      </c>
      <c r="S8" s="417">
        <v>2556345.468065592</v>
      </c>
      <c r="T8" s="415">
        <v>36073.030406999998</v>
      </c>
      <c r="U8" s="415">
        <v>415574.19092366198</v>
      </c>
      <c r="V8" s="415">
        <v>1507522.914443</v>
      </c>
      <c r="W8" s="426">
        <v>597175.33229192998</v>
      </c>
      <c r="X8" s="417">
        <v>32924.871476</v>
      </c>
      <c r="Y8" s="415">
        <v>5900825.8544288427</v>
      </c>
    </row>
    <row r="9" spans="1:26" x14ac:dyDescent="0.2">
      <c r="A9" s="388">
        <v>2018</v>
      </c>
      <c r="B9" s="389" t="s">
        <v>60</v>
      </c>
      <c r="C9" s="409">
        <v>101374.03956999999</v>
      </c>
      <c r="D9" s="410">
        <v>17810.019228000001</v>
      </c>
      <c r="E9" s="411">
        <v>83564.020341999989</v>
      </c>
      <c r="F9" s="412">
        <v>281406.26483200799</v>
      </c>
      <c r="G9" s="410">
        <v>191028.53706999999</v>
      </c>
      <c r="H9" s="410">
        <v>16854.153568999998</v>
      </c>
      <c r="I9" s="410">
        <v>61979.991588000004</v>
      </c>
      <c r="J9" s="411">
        <v>11543.582605007978</v>
      </c>
      <c r="K9" s="412">
        <v>1486489.362020595</v>
      </c>
      <c r="L9" s="410">
        <v>76140.75781000001</v>
      </c>
      <c r="M9" s="410">
        <v>57296.553510000005</v>
      </c>
      <c r="N9" s="410">
        <v>426931.32050000003</v>
      </c>
      <c r="O9" s="410">
        <v>38630.514479999998</v>
      </c>
      <c r="P9" s="410">
        <v>113128.20810999999</v>
      </c>
      <c r="Q9" s="410">
        <v>75869.872740000006</v>
      </c>
      <c r="R9" s="413">
        <v>698492.13487059495</v>
      </c>
      <c r="S9" s="412">
        <v>1048043.3714163171</v>
      </c>
      <c r="T9" s="410">
        <v>27308.094896999995</v>
      </c>
      <c r="U9" s="410">
        <v>158045.08864</v>
      </c>
      <c r="V9" s="410">
        <v>531501.14280000003</v>
      </c>
      <c r="W9" s="413">
        <v>331189.04507931706</v>
      </c>
      <c r="X9" s="619">
        <v>25970.102570840001</v>
      </c>
      <c r="Y9" s="410">
        <v>2943283.1404097602</v>
      </c>
    </row>
    <row r="10" spans="1:26" x14ac:dyDescent="0.2">
      <c r="A10" s="388"/>
      <c r="B10" s="389" t="s">
        <v>61</v>
      </c>
      <c r="C10" s="409">
        <v>112638.05812</v>
      </c>
      <c r="D10" s="410">
        <v>16775.011684000001</v>
      </c>
      <c r="E10" s="411">
        <v>95863.046436000004</v>
      </c>
      <c r="F10" s="412">
        <v>257249.66491877002</v>
      </c>
      <c r="G10" s="410">
        <v>178357.52436000001</v>
      </c>
      <c r="H10" s="410">
        <v>26138.649333999998</v>
      </c>
      <c r="I10" s="410">
        <v>30046.792873999999</v>
      </c>
      <c r="J10" s="411">
        <v>22706.698350770021</v>
      </c>
      <c r="K10" s="412">
        <v>1011388.8219323161</v>
      </c>
      <c r="L10" s="410">
        <v>70995.27274</v>
      </c>
      <c r="M10" s="410">
        <v>59536.127630000003</v>
      </c>
      <c r="N10" s="410">
        <v>245056.54457</v>
      </c>
      <c r="O10" s="410">
        <v>55774.502840000001</v>
      </c>
      <c r="P10" s="410">
        <v>62188.587449999999</v>
      </c>
      <c r="Q10" s="410">
        <v>76988.389290000006</v>
      </c>
      <c r="R10" s="413">
        <v>440849.39741231606</v>
      </c>
      <c r="S10" s="412">
        <v>1007835.066373974</v>
      </c>
      <c r="T10" s="410">
        <v>28921.766112000001</v>
      </c>
      <c r="U10" s="410">
        <v>145023.78171000001</v>
      </c>
      <c r="V10" s="410">
        <v>532522.52969999996</v>
      </c>
      <c r="W10" s="413">
        <v>301366.98885197402</v>
      </c>
      <c r="X10" s="619">
        <v>36511.16602977</v>
      </c>
      <c r="Y10" s="410">
        <v>2425622.7773748301</v>
      </c>
    </row>
    <row r="11" spans="1:26" ht="18" x14ac:dyDescent="0.2">
      <c r="A11" s="392"/>
      <c r="B11" s="389" t="s">
        <v>62</v>
      </c>
      <c r="C11" s="409">
        <v>138696.47597</v>
      </c>
      <c r="D11" s="410">
        <v>16908.801020999999</v>
      </c>
      <c r="E11" s="411">
        <v>121787.67494900001</v>
      </c>
      <c r="F11" s="412">
        <v>351616.870285696</v>
      </c>
      <c r="G11" s="410">
        <v>224221.30046</v>
      </c>
      <c r="H11" s="410">
        <v>37533.951440000004</v>
      </c>
      <c r="I11" s="410">
        <v>70767.623790000012</v>
      </c>
      <c r="J11" s="411">
        <v>19093.994595695985</v>
      </c>
      <c r="K11" s="412">
        <v>1499357.446932653</v>
      </c>
      <c r="L11" s="410">
        <v>88446.040269999998</v>
      </c>
      <c r="M11" s="410">
        <v>68635.511549999996</v>
      </c>
      <c r="N11" s="410">
        <v>502204.23719999997</v>
      </c>
      <c r="O11" s="410">
        <v>50853.441619999998</v>
      </c>
      <c r="P11" s="410">
        <v>112212.07064999999</v>
      </c>
      <c r="Q11" s="410">
        <v>47256.721997000001</v>
      </c>
      <c r="R11" s="413">
        <v>629749.42364565295</v>
      </c>
      <c r="S11" s="412">
        <v>2198036.4173593349</v>
      </c>
      <c r="T11" s="410">
        <v>23068.723716</v>
      </c>
      <c r="U11" s="410">
        <v>154608.54133000001</v>
      </c>
      <c r="V11" s="410">
        <v>591362.27120000008</v>
      </c>
      <c r="W11" s="413">
        <v>1428996.8811133348</v>
      </c>
      <c r="X11" s="619">
        <v>26217.977520799999</v>
      </c>
      <c r="Y11" s="410">
        <v>4213925.188068484</v>
      </c>
      <c r="Z11" s="123"/>
    </row>
    <row r="12" spans="1:26" ht="18" x14ac:dyDescent="0.2">
      <c r="A12" s="392"/>
      <c r="B12" s="389" t="s">
        <v>63</v>
      </c>
      <c r="C12" s="409">
        <v>114329.61397000001</v>
      </c>
      <c r="D12" s="410">
        <v>23203.228894</v>
      </c>
      <c r="E12" s="411">
        <v>91126.385076000006</v>
      </c>
      <c r="F12" s="412">
        <v>510704.50604892301</v>
      </c>
      <c r="G12" s="410">
        <v>373302.88544000004</v>
      </c>
      <c r="H12" s="410">
        <v>42979.291939999996</v>
      </c>
      <c r="I12" s="410">
        <v>74135.392760000002</v>
      </c>
      <c r="J12" s="411">
        <v>20286.935908922984</v>
      </c>
      <c r="K12" s="412">
        <v>1395361.87194636</v>
      </c>
      <c r="L12" s="410">
        <v>122149.4276</v>
      </c>
      <c r="M12" s="410">
        <v>147011.05445</v>
      </c>
      <c r="N12" s="410">
        <v>327448.01879999996</v>
      </c>
      <c r="O12" s="410">
        <v>95702.840540000005</v>
      </c>
      <c r="P12" s="410">
        <v>90041.04767</v>
      </c>
      <c r="Q12" s="410">
        <v>35650.794808999999</v>
      </c>
      <c r="R12" s="413">
        <v>577358.68807736004</v>
      </c>
      <c r="S12" s="412">
        <v>1538288.9945642389</v>
      </c>
      <c r="T12" s="410">
        <v>32703.472314999999</v>
      </c>
      <c r="U12" s="410">
        <v>230967.22168000002</v>
      </c>
      <c r="V12" s="410">
        <v>900049.77540000004</v>
      </c>
      <c r="W12" s="413">
        <v>374568.52516923891</v>
      </c>
      <c r="X12" s="619">
        <v>23611.256243490003</v>
      </c>
      <c r="Y12" s="410">
        <v>3582296.2427730113</v>
      </c>
      <c r="Z12" s="123"/>
    </row>
    <row r="13" spans="1:26" ht="18" x14ac:dyDescent="0.2">
      <c r="A13" s="388">
        <v>2019</v>
      </c>
      <c r="B13" s="389" t="s">
        <v>63</v>
      </c>
      <c r="C13" s="409">
        <v>113996.66510766401</v>
      </c>
      <c r="D13" s="410">
        <v>22821.092565720002</v>
      </c>
      <c r="E13" s="411">
        <v>91175.572541944013</v>
      </c>
      <c r="F13" s="412">
        <v>668570.38637636905</v>
      </c>
      <c r="G13" s="410">
        <v>484341.82670501992</v>
      </c>
      <c r="H13" s="410">
        <v>76151.488398051995</v>
      </c>
      <c r="I13" s="410">
        <v>78950.084337895998</v>
      </c>
      <c r="J13" s="411">
        <v>29126.986935401103</v>
      </c>
      <c r="K13" s="412">
        <v>1550357.30706137</v>
      </c>
      <c r="L13" s="410">
        <v>133477.55863135902</v>
      </c>
      <c r="M13" s="410">
        <v>111284.674672163</v>
      </c>
      <c r="N13" s="410">
        <v>460575.28044860199</v>
      </c>
      <c r="O13" s="410">
        <v>63198.332370449003</v>
      </c>
      <c r="P13" s="410">
        <v>149183.3591911</v>
      </c>
      <c r="Q13" s="410">
        <v>32331.175502423997</v>
      </c>
      <c r="R13" s="413">
        <v>600306.92624527297</v>
      </c>
      <c r="S13" s="412">
        <v>3008690.3585634888</v>
      </c>
      <c r="T13" s="410">
        <v>87382.16570094999</v>
      </c>
      <c r="U13" s="410">
        <v>1207243.2592992289</v>
      </c>
      <c r="V13" s="410">
        <v>1096144.866051299</v>
      </c>
      <c r="W13" s="413">
        <v>617920.06751201069</v>
      </c>
      <c r="X13" s="619">
        <v>8013.9092461399996</v>
      </c>
      <c r="Y13" s="410">
        <v>5349628.6263550315</v>
      </c>
      <c r="Z13" s="123"/>
    </row>
    <row r="14" spans="1:26" ht="18" x14ac:dyDescent="0.2">
      <c r="A14" s="399"/>
      <c r="B14" s="389" t="s">
        <v>62</v>
      </c>
      <c r="C14" s="409">
        <v>106013.90397004</v>
      </c>
      <c r="D14" s="410">
        <v>19122.896062</v>
      </c>
      <c r="E14" s="411">
        <v>86891.007908040003</v>
      </c>
      <c r="F14" s="412">
        <v>576716.74872332509</v>
      </c>
      <c r="G14" s="410">
        <v>442439.83679316507</v>
      </c>
      <c r="H14" s="410">
        <v>46007.944395569997</v>
      </c>
      <c r="I14" s="410">
        <v>58058.837387</v>
      </c>
      <c r="J14" s="411">
        <v>30210.130147590069</v>
      </c>
      <c r="K14" s="412">
        <v>1194162.6041756989</v>
      </c>
      <c r="L14" s="410">
        <v>125867.103435294</v>
      </c>
      <c r="M14" s="410">
        <v>115239.20296460201</v>
      </c>
      <c r="N14" s="410">
        <v>265156.58805646002</v>
      </c>
      <c r="O14" s="410">
        <v>89020.333809326999</v>
      </c>
      <c r="P14" s="410">
        <v>57605.257652230001</v>
      </c>
      <c r="Q14" s="410">
        <v>93340.722938999999</v>
      </c>
      <c r="R14" s="413">
        <v>447933.39531878592</v>
      </c>
      <c r="S14" s="412">
        <v>1998452.9127393421</v>
      </c>
      <c r="T14" s="410">
        <v>68975.432050365984</v>
      </c>
      <c r="U14" s="410">
        <v>292021.77093177801</v>
      </c>
      <c r="V14" s="410">
        <v>1221898.136876083</v>
      </c>
      <c r="W14" s="413">
        <v>415557.57288111513</v>
      </c>
      <c r="X14" s="619">
        <v>23794.351998550999</v>
      </c>
      <c r="Y14" s="410">
        <v>3899140.5216069575</v>
      </c>
      <c r="Z14" s="123"/>
    </row>
    <row r="15" spans="1:26" ht="18" x14ac:dyDescent="0.2">
      <c r="A15" s="399"/>
      <c r="B15" s="389" t="s">
        <v>61</v>
      </c>
      <c r="C15" s="409">
        <v>241654.27741671499</v>
      </c>
      <c r="D15" s="410">
        <v>146139.42251199996</v>
      </c>
      <c r="E15" s="411">
        <v>95514.85490471503</v>
      </c>
      <c r="F15" s="412">
        <v>544326.71318467194</v>
      </c>
      <c r="G15" s="410">
        <v>422124.63862151094</v>
      </c>
      <c r="H15" s="410">
        <v>35795.330227999999</v>
      </c>
      <c r="I15" s="410">
        <v>53685.395327000006</v>
      </c>
      <c r="J15" s="411">
        <v>32721.349008160993</v>
      </c>
      <c r="K15" s="412">
        <v>1422891.8128704729</v>
      </c>
      <c r="L15" s="410">
        <v>131779.67731281603</v>
      </c>
      <c r="M15" s="410">
        <v>159577.95473397701</v>
      </c>
      <c r="N15" s="410">
        <v>374067.80345336098</v>
      </c>
      <c r="O15" s="410">
        <v>71822.210058359997</v>
      </c>
      <c r="P15" s="410">
        <v>80754.284869174997</v>
      </c>
      <c r="Q15" s="410">
        <v>37875.741333000005</v>
      </c>
      <c r="R15" s="413">
        <v>567014.14110978378</v>
      </c>
      <c r="S15" s="412">
        <v>1777778.1572887949</v>
      </c>
      <c r="T15" s="410">
        <v>59106.187097100003</v>
      </c>
      <c r="U15" s="410">
        <v>299792.32355634001</v>
      </c>
      <c r="V15" s="410">
        <v>1020590.202159927</v>
      </c>
      <c r="W15" s="413">
        <v>398289.44447542774</v>
      </c>
      <c r="X15" s="619">
        <v>20743.241834859</v>
      </c>
      <c r="Y15" s="410">
        <v>4007394.2025955138</v>
      </c>
      <c r="Z15" s="123"/>
    </row>
    <row r="16" spans="1:26" ht="18" x14ac:dyDescent="0.2">
      <c r="A16" s="399"/>
      <c r="B16" s="389" t="s">
        <v>60</v>
      </c>
      <c r="C16" s="409">
        <v>644113.80378999992</v>
      </c>
      <c r="D16" s="410">
        <v>27709.325140000001</v>
      </c>
      <c r="E16" s="411">
        <v>616404.47864999995</v>
      </c>
      <c r="F16" s="412">
        <v>492951.67379999999</v>
      </c>
      <c r="G16" s="410">
        <v>325296.9902</v>
      </c>
      <c r="H16" s="410">
        <v>21670.820712000001</v>
      </c>
      <c r="I16" s="410">
        <v>61798.505109440004</v>
      </c>
      <c r="J16" s="411">
        <v>84185.357778559963</v>
      </c>
      <c r="K16" s="412">
        <v>913449.15419999999</v>
      </c>
      <c r="L16" s="410">
        <v>130416.5626</v>
      </c>
      <c r="M16" s="410">
        <v>95338.279299999995</v>
      </c>
      <c r="N16" s="410">
        <v>150716.37697000001</v>
      </c>
      <c r="O16" s="410">
        <v>88343.81541000001</v>
      </c>
      <c r="P16" s="410">
        <v>53268.997470000002</v>
      </c>
      <c r="Q16" s="410">
        <v>34595.942289999999</v>
      </c>
      <c r="R16" s="413">
        <v>360769.18015999999</v>
      </c>
      <c r="S16" s="412">
        <v>1635005.8008000001</v>
      </c>
      <c r="T16" s="410">
        <v>42589.327140000001</v>
      </c>
      <c r="U16" s="410">
        <v>242706.84202000001</v>
      </c>
      <c r="V16" s="410">
        <v>979297.59210000001</v>
      </c>
      <c r="W16" s="413">
        <v>370412.03954000003</v>
      </c>
      <c r="X16" s="619">
        <v>18191.279337</v>
      </c>
      <c r="Y16" s="410">
        <v>3703711.7119269995</v>
      </c>
      <c r="Z16" s="123"/>
    </row>
    <row r="17" spans="1:26" x14ac:dyDescent="0.2">
      <c r="A17" s="388">
        <v>2020</v>
      </c>
      <c r="B17" s="389" t="s">
        <v>63</v>
      </c>
      <c r="C17" s="418">
        <v>105317.68625900001</v>
      </c>
      <c r="D17" s="419">
        <v>14131.896821</v>
      </c>
      <c r="E17" s="411">
        <v>91185.789438000007</v>
      </c>
      <c r="F17" s="418">
        <v>434436.56097599998</v>
      </c>
      <c r="G17" s="410">
        <v>270359.38619799999</v>
      </c>
      <c r="H17" s="410">
        <v>48806.154848999999</v>
      </c>
      <c r="I17" s="410">
        <v>92474.472150999994</v>
      </c>
      <c r="J17" s="410">
        <v>22796.827529000017</v>
      </c>
      <c r="K17" s="418">
        <v>1367993.3341349999</v>
      </c>
      <c r="L17" s="410">
        <v>101275.37845800001</v>
      </c>
      <c r="M17" s="410">
        <v>69764.802903000003</v>
      </c>
      <c r="N17" s="410">
        <v>265503.75622899999</v>
      </c>
      <c r="O17" s="410">
        <v>92059.833912000002</v>
      </c>
      <c r="P17" s="410">
        <v>93922.638275999998</v>
      </c>
      <c r="Q17" s="410">
        <v>57660.921363000001</v>
      </c>
      <c r="R17" s="413">
        <v>687806.00299399975</v>
      </c>
      <c r="S17" s="418">
        <v>1588922.094764</v>
      </c>
      <c r="T17" s="410">
        <v>37618.307980999998</v>
      </c>
      <c r="U17" s="410">
        <v>309093.49627800001</v>
      </c>
      <c r="V17" s="410">
        <v>879750.91749799997</v>
      </c>
      <c r="W17" s="413">
        <v>362459.37300700019</v>
      </c>
      <c r="X17" s="418">
        <v>9881.4721179999997</v>
      </c>
      <c r="Y17" s="410">
        <v>3506551.1482520001</v>
      </c>
      <c r="Z17" s="91"/>
    </row>
    <row r="18" spans="1:26" ht="18" x14ac:dyDescent="0.2">
      <c r="A18" s="399"/>
      <c r="B18" s="389" t="s">
        <v>62</v>
      </c>
      <c r="C18" s="409">
        <v>91981.546128000002</v>
      </c>
      <c r="D18" s="410">
        <v>8507.8639280000007</v>
      </c>
      <c r="E18" s="411">
        <v>83473.682199999996</v>
      </c>
      <c r="F18" s="412">
        <v>398640.74783900002</v>
      </c>
      <c r="G18" s="410">
        <v>246216.62621399999</v>
      </c>
      <c r="H18" s="410">
        <v>38010.761732999999</v>
      </c>
      <c r="I18" s="410">
        <v>68211.461290000007</v>
      </c>
      <c r="J18" s="411">
        <v>46201.89860200003</v>
      </c>
      <c r="K18" s="412">
        <v>1217289.5324349999</v>
      </c>
      <c r="L18" s="410">
        <v>103976.52277700001</v>
      </c>
      <c r="M18" s="410">
        <v>78659.379518000002</v>
      </c>
      <c r="N18" s="410">
        <v>314635.84604999999</v>
      </c>
      <c r="O18" s="410">
        <v>79018.9908</v>
      </c>
      <c r="P18" s="410">
        <v>70991.419693999997</v>
      </c>
      <c r="Q18" s="410">
        <v>52830.105491000002</v>
      </c>
      <c r="R18" s="413">
        <v>517177.26810499991</v>
      </c>
      <c r="S18" s="412">
        <v>1441474.391453</v>
      </c>
      <c r="T18" s="410">
        <v>28350.630787999999</v>
      </c>
      <c r="U18" s="410">
        <v>244570.49181100001</v>
      </c>
      <c r="V18" s="410">
        <v>846696.73376500001</v>
      </c>
      <c r="W18" s="413">
        <v>321856.5350889999</v>
      </c>
      <c r="X18" s="619">
        <v>35206.511150999999</v>
      </c>
      <c r="Y18" s="410">
        <v>3184592.7290059999</v>
      </c>
      <c r="Z18" s="123"/>
    </row>
    <row r="19" spans="1:26" ht="18" x14ac:dyDescent="0.2">
      <c r="A19" s="399"/>
      <c r="B19" s="389" t="s">
        <v>61</v>
      </c>
      <c r="C19" s="409">
        <v>103201.49416</v>
      </c>
      <c r="D19" s="410">
        <v>19797.554584000001</v>
      </c>
      <c r="E19" s="411">
        <v>83403.939576000004</v>
      </c>
      <c r="F19" s="412">
        <v>346561.16829200002</v>
      </c>
      <c r="G19" s="410">
        <v>244904.99887800001</v>
      </c>
      <c r="H19" s="410">
        <v>23459.464897000002</v>
      </c>
      <c r="I19" s="410">
        <v>54869.405500000001</v>
      </c>
      <c r="J19" s="411">
        <v>23327.299017000012</v>
      </c>
      <c r="K19" s="412">
        <v>718088.57188399998</v>
      </c>
      <c r="L19" s="410">
        <v>90855.217233999996</v>
      </c>
      <c r="M19" s="410">
        <v>49692.419329999997</v>
      </c>
      <c r="N19" s="410">
        <v>154964.36236200001</v>
      </c>
      <c r="O19" s="410">
        <v>43244.680210999999</v>
      </c>
      <c r="P19" s="410">
        <v>38081.464735000001</v>
      </c>
      <c r="Q19" s="410">
        <v>40799.067378</v>
      </c>
      <c r="R19" s="413">
        <v>300451.36063399998</v>
      </c>
      <c r="S19" s="412">
        <v>1238433.4959519999</v>
      </c>
      <c r="T19" s="410">
        <v>31754.909458999999</v>
      </c>
      <c r="U19" s="410">
        <v>211319.40747999999</v>
      </c>
      <c r="V19" s="410">
        <v>693359.63894600002</v>
      </c>
      <c r="W19" s="413">
        <v>301999.54006699985</v>
      </c>
      <c r="X19" s="619">
        <v>26947.346848000001</v>
      </c>
      <c r="Y19" s="410">
        <v>2433232.0771359997</v>
      </c>
      <c r="Z19" s="123"/>
    </row>
    <row r="20" spans="1:26" ht="18" x14ac:dyDescent="0.2">
      <c r="A20" s="399"/>
      <c r="B20" s="389" t="s">
        <v>60</v>
      </c>
      <c r="C20" s="409">
        <v>106381.928313</v>
      </c>
      <c r="D20" s="410">
        <v>32581.155500000001</v>
      </c>
      <c r="E20" s="411">
        <v>73800.772812999989</v>
      </c>
      <c r="F20" s="412">
        <v>391940.18668500002</v>
      </c>
      <c r="G20" s="410">
        <v>264664.81458599999</v>
      </c>
      <c r="H20" s="410">
        <v>25088.642412000001</v>
      </c>
      <c r="I20" s="410">
        <v>67752.136979000003</v>
      </c>
      <c r="J20" s="411">
        <v>34434.59270800004</v>
      </c>
      <c r="K20" s="412">
        <v>1356187.2706830001</v>
      </c>
      <c r="L20" s="410">
        <v>99193.461141000007</v>
      </c>
      <c r="M20" s="410">
        <v>84032.579960999996</v>
      </c>
      <c r="N20" s="410">
        <v>428014.04347199999</v>
      </c>
      <c r="O20" s="410">
        <v>57727.167131000002</v>
      </c>
      <c r="P20" s="410">
        <v>66953.206458000001</v>
      </c>
      <c r="Q20" s="410">
        <v>42830.840173999997</v>
      </c>
      <c r="R20" s="413">
        <v>577435.97234600014</v>
      </c>
      <c r="S20" s="420">
        <v>1699997.246979</v>
      </c>
      <c r="T20" s="410">
        <v>42870.614613999998</v>
      </c>
      <c r="U20" s="410">
        <v>339578.980025</v>
      </c>
      <c r="V20" s="410">
        <v>807193.08055199997</v>
      </c>
      <c r="W20" s="413">
        <v>510354.57178799994</v>
      </c>
      <c r="X20" s="619">
        <v>22061.220772000001</v>
      </c>
      <c r="Y20" s="410">
        <v>3576567.8534320001</v>
      </c>
      <c r="Z20" s="123"/>
    </row>
    <row r="21" spans="1:26" x14ac:dyDescent="0.2">
      <c r="A21" s="388">
        <v>2021</v>
      </c>
      <c r="B21" s="490" t="s">
        <v>63</v>
      </c>
      <c r="C21" s="409">
        <v>161471.580969</v>
      </c>
      <c r="D21" s="410">
        <v>35761.833988999999</v>
      </c>
      <c r="E21" s="410">
        <v>125709.74698</v>
      </c>
      <c r="F21" s="420">
        <v>571700.65765800001</v>
      </c>
      <c r="G21" s="410">
        <v>340356.86827099998</v>
      </c>
      <c r="H21" s="410">
        <v>54269.703609000004</v>
      </c>
      <c r="I21" s="410">
        <v>131026.075197</v>
      </c>
      <c r="J21" s="410">
        <v>46048.01058099998</v>
      </c>
      <c r="K21" s="422">
        <v>2422413.6271159998</v>
      </c>
      <c r="L21" s="410">
        <v>135822.423763</v>
      </c>
      <c r="M21" s="410">
        <v>83208.470841999995</v>
      </c>
      <c r="N21" s="410">
        <v>416516.56967199995</v>
      </c>
      <c r="O21" s="410">
        <v>120625.878845</v>
      </c>
      <c r="P21" s="410">
        <v>137042.77703200001</v>
      </c>
      <c r="Q21" s="410">
        <v>68154.137363999995</v>
      </c>
      <c r="R21" s="410">
        <v>1461043.3695980001</v>
      </c>
      <c r="S21" s="422">
        <v>2743755.5711399997</v>
      </c>
      <c r="T21" s="410">
        <v>33903.557270999998</v>
      </c>
      <c r="U21" s="410">
        <v>430383.99652700004</v>
      </c>
      <c r="V21" s="410">
        <v>1652654.8884899998</v>
      </c>
      <c r="W21" s="410">
        <v>626813.12885199988</v>
      </c>
      <c r="X21" s="422">
        <v>41240.038605000002</v>
      </c>
      <c r="Y21" s="410">
        <v>5940581.4754879996</v>
      </c>
    </row>
    <row r="22" spans="1:26" x14ac:dyDescent="0.2">
      <c r="A22" s="388"/>
      <c r="B22" s="389" t="s">
        <v>62</v>
      </c>
      <c r="C22" s="421">
        <v>138120.650715</v>
      </c>
      <c r="D22" s="419">
        <v>16588.117874</v>
      </c>
      <c r="E22" s="419">
        <v>121532.53284100001</v>
      </c>
      <c r="F22" s="422">
        <v>580443.40862400003</v>
      </c>
      <c r="G22" s="419">
        <v>344003.36311999999</v>
      </c>
      <c r="H22" s="419">
        <v>46137.505552000002</v>
      </c>
      <c r="I22" s="419">
        <v>148353.786567</v>
      </c>
      <c r="J22" s="419">
        <v>41948.753385000047</v>
      </c>
      <c r="K22" s="422">
        <v>2103082.0268089999</v>
      </c>
      <c r="L22" s="419">
        <v>146370.628922</v>
      </c>
      <c r="M22" s="419">
        <v>77377.741474999988</v>
      </c>
      <c r="N22" s="419">
        <v>553341.09696</v>
      </c>
      <c r="O22" s="419">
        <v>108828.805794</v>
      </c>
      <c r="P22" s="419">
        <v>127417.11955600001</v>
      </c>
      <c r="Q22" s="419">
        <v>61196.841266999996</v>
      </c>
      <c r="R22" s="419">
        <v>1028549.7928350002</v>
      </c>
      <c r="S22" s="422">
        <v>2472798.0406249999</v>
      </c>
      <c r="T22" s="419">
        <v>30778.110036999999</v>
      </c>
      <c r="U22" s="419">
        <v>468420.72659400001</v>
      </c>
      <c r="V22" s="419">
        <v>1275038.7646369999</v>
      </c>
      <c r="W22" s="419">
        <v>698560.43935699982</v>
      </c>
      <c r="X22" s="422">
        <v>41417.176731999993</v>
      </c>
      <c r="Y22" s="410">
        <v>5335861.3035049997</v>
      </c>
    </row>
    <row r="23" spans="1:26" x14ac:dyDescent="0.2">
      <c r="A23" s="388"/>
      <c r="B23" s="389" t="s">
        <v>61</v>
      </c>
      <c r="C23" s="423">
        <v>156527.59152299998</v>
      </c>
      <c r="D23" s="419">
        <v>17671.920560000002</v>
      </c>
      <c r="E23" s="419">
        <v>138855.67096300001</v>
      </c>
      <c r="F23" s="423">
        <v>518713.93846900004</v>
      </c>
      <c r="G23" s="419">
        <v>295769.13470900001</v>
      </c>
      <c r="H23" s="419">
        <v>54843.736898999996</v>
      </c>
      <c r="I23" s="419">
        <v>107068.965318</v>
      </c>
      <c r="J23" s="419">
        <v>61032.101542999997</v>
      </c>
      <c r="K23" s="423">
        <v>1701002.5358389998</v>
      </c>
      <c r="L23" s="419">
        <v>128693.29185400001</v>
      </c>
      <c r="M23" s="419">
        <v>75141.347250000006</v>
      </c>
      <c r="N23" s="419">
        <v>484280.591334</v>
      </c>
      <c r="O23" s="419">
        <v>58215.848540999999</v>
      </c>
      <c r="P23" s="419">
        <v>99373.053482999996</v>
      </c>
      <c r="Q23" s="419">
        <v>52210.118639</v>
      </c>
      <c r="R23" s="419">
        <v>803088.2847379999</v>
      </c>
      <c r="S23" s="422">
        <v>2279586.8702739999</v>
      </c>
      <c r="T23" s="419">
        <v>34385.642927000001</v>
      </c>
      <c r="U23" s="419">
        <v>478981.39353199996</v>
      </c>
      <c r="V23" s="419">
        <v>1164889.5873600002</v>
      </c>
      <c r="W23" s="419">
        <v>601330.24645500001</v>
      </c>
      <c r="X23" s="423">
        <v>36503.388322999999</v>
      </c>
      <c r="Y23" s="410">
        <v>4692334.3244279996</v>
      </c>
    </row>
    <row r="24" spans="1:26" x14ac:dyDescent="0.2">
      <c r="A24" s="388"/>
      <c r="B24" s="389" t="s">
        <v>60</v>
      </c>
      <c r="C24" s="421">
        <v>95189.916315999988</v>
      </c>
      <c r="D24" s="419">
        <v>12458.313344</v>
      </c>
      <c r="E24" s="419">
        <v>82731.602971999993</v>
      </c>
      <c r="F24" s="422">
        <v>429841.73605900002</v>
      </c>
      <c r="G24" s="419">
        <v>291472.67450700002</v>
      </c>
      <c r="H24" s="419">
        <v>33156.856856999999</v>
      </c>
      <c r="I24" s="419">
        <v>76452.127015000005</v>
      </c>
      <c r="J24" s="419">
        <v>28760.077680000017</v>
      </c>
      <c r="K24" s="422">
        <v>2131461.2009819201</v>
      </c>
      <c r="L24" s="419">
        <v>98874.768008000014</v>
      </c>
      <c r="M24" s="419">
        <v>90317.96377100001</v>
      </c>
      <c r="N24" s="419">
        <v>687972.18072599999</v>
      </c>
      <c r="O24" s="419">
        <v>135186.80975299998</v>
      </c>
      <c r="P24" s="419">
        <v>105874.66459299999</v>
      </c>
      <c r="Q24" s="419">
        <v>94107.115152999992</v>
      </c>
      <c r="R24" s="419">
        <v>919127.69897792011</v>
      </c>
      <c r="S24" s="423">
        <v>2190937.7315799999</v>
      </c>
      <c r="T24" s="419">
        <v>20572.100188</v>
      </c>
      <c r="U24" s="419">
        <v>463278.230905</v>
      </c>
      <c r="V24" s="419">
        <v>1063165.980435</v>
      </c>
      <c r="W24" s="419">
        <v>643921.42005199997</v>
      </c>
      <c r="X24" s="422">
        <v>27757.264104000002</v>
      </c>
      <c r="Y24" s="410">
        <v>4875187.8490409199</v>
      </c>
    </row>
    <row r="25" spans="1:26" x14ac:dyDescent="0.2">
      <c r="A25" s="396">
        <v>2022</v>
      </c>
      <c r="B25" s="398" t="s">
        <v>60</v>
      </c>
      <c r="C25" s="414">
        <v>152612.881956</v>
      </c>
      <c r="D25" s="414">
        <v>22371.372051999999</v>
      </c>
      <c r="E25" s="414">
        <v>130241.50990400001</v>
      </c>
      <c r="F25" s="414">
        <v>604665.83462315798</v>
      </c>
      <c r="G25" s="414">
        <v>337331.573519158</v>
      </c>
      <c r="H25" s="414">
        <v>55841.339132000001</v>
      </c>
      <c r="I25" s="414">
        <v>122207.502607</v>
      </c>
      <c r="J25" s="414">
        <v>89285.41936499998</v>
      </c>
      <c r="K25" s="414">
        <v>2554276.7983080926</v>
      </c>
      <c r="L25" s="414">
        <v>112268.827683</v>
      </c>
      <c r="M25" s="414">
        <v>125323.58871292301</v>
      </c>
      <c r="N25" s="414">
        <v>618892.73782135302</v>
      </c>
      <c r="O25" s="414">
        <v>101848.14120100001</v>
      </c>
      <c r="P25" s="414">
        <v>226570.64664548499</v>
      </c>
      <c r="Q25" s="414">
        <v>62214.056563999999</v>
      </c>
      <c r="R25" s="414">
        <v>1307158.7996803317</v>
      </c>
      <c r="S25" s="414">
        <v>2556345.468065592</v>
      </c>
      <c r="T25" s="414">
        <v>36073.030406999998</v>
      </c>
      <c r="U25" s="414">
        <v>415574.19092366198</v>
      </c>
      <c r="V25" s="414">
        <v>1507522.914443</v>
      </c>
      <c r="W25" s="414">
        <v>597175.33229192998</v>
      </c>
      <c r="X25" s="620">
        <v>32924.871476</v>
      </c>
      <c r="Y25" s="415">
        <v>5900825.8544288427</v>
      </c>
    </row>
    <row r="26" spans="1:26" x14ac:dyDescent="0.2">
      <c r="A26" s="388">
        <v>2018</v>
      </c>
      <c r="B26" s="389" t="s">
        <v>64</v>
      </c>
      <c r="C26" s="409">
        <v>38721.426299999999</v>
      </c>
      <c r="D26" s="410">
        <v>4791.9284420000004</v>
      </c>
      <c r="E26" s="411">
        <v>33929.497858000002</v>
      </c>
      <c r="F26" s="412">
        <v>108953.54312298</v>
      </c>
      <c r="G26" s="410">
        <v>73351.238899999997</v>
      </c>
      <c r="H26" s="410">
        <v>4626.9969970000002</v>
      </c>
      <c r="I26" s="410">
        <v>26803.48371</v>
      </c>
      <c r="J26" s="411">
        <v>4171.8235159800097</v>
      </c>
      <c r="K26" s="412">
        <v>504730.80434334098</v>
      </c>
      <c r="L26" s="410">
        <v>43828.140610000002</v>
      </c>
      <c r="M26" s="410">
        <v>21711.874950000001</v>
      </c>
      <c r="N26" s="410">
        <v>121150.86599999999</v>
      </c>
      <c r="O26" s="410">
        <v>14587.34952</v>
      </c>
      <c r="P26" s="410">
        <v>40360.293339999997</v>
      </c>
      <c r="Q26" s="410">
        <v>14250.383949999999</v>
      </c>
      <c r="R26" s="413">
        <v>248841.89597334099</v>
      </c>
      <c r="S26" s="412">
        <v>394127.33581314201</v>
      </c>
      <c r="T26" s="410">
        <v>10010.91382</v>
      </c>
      <c r="U26" s="410">
        <v>61019.511189999997</v>
      </c>
      <c r="V26" s="410">
        <v>203046.62090000001</v>
      </c>
      <c r="W26" s="413">
        <v>120050.28990314202</v>
      </c>
      <c r="X26" s="619">
        <v>9852.3236441000008</v>
      </c>
      <c r="Y26" s="410">
        <v>1056385.433223563</v>
      </c>
    </row>
    <row r="27" spans="1:26" x14ac:dyDescent="0.2">
      <c r="A27" s="400"/>
      <c r="B27" s="389" t="s">
        <v>65</v>
      </c>
      <c r="C27" s="409">
        <v>39655.787810000002</v>
      </c>
      <c r="D27" s="410">
        <v>8904.289659</v>
      </c>
      <c r="E27" s="411">
        <v>30751.498151</v>
      </c>
      <c r="F27" s="412">
        <v>78837.58229516499</v>
      </c>
      <c r="G27" s="410">
        <v>57059.521560000001</v>
      </c>
      <c r="H27" s="410">
        <v>11481.368769999999</v>
      </c>
      <c r="I27" s="410">
        <v>8673.0736180000004</v>
      </c>
      <c r="J27" s="411">
        <v>1623.6183471650002</v>
      </c>
      <c r="K27" s="412">
        <v>459324.64747158397</v>
      </c>
      <c r="L27" s="410">
        <v>18621.52951</v>
      </c>
      <c r="M27" s="410">
        <v>16878.777959999999</v>
      </c>
      <c r="N27" s="410">
        <v>151241.3854</v>
      </c>
      <c r="O27" s="410">
        <v>16466.423650000001</v>
      </c>
      <c r="P27" s="410">
        <v>22825.720570000001</v>
      </c>
      <c r="Q27" s="410">
        <v>24944.45968</v>
      </c>
      <c r="R27" s="413">
        <v>208346.35070158396</v>
      </c>
      <c r="S27" s="412">
        <v>326213.80737359996</v>
      </c>
      <c r="T27" s="410">
        <v>6448.7980669999997</v>
      </c>
      <c r="U27" s="410">
        <v>55968.936730000001</v>
      </c>
      <c r="V27" s="410">
        <v>155596.13459999999</v>
      </c>
      <c r="W27" s="413">
        <v>108199.93797659996</v>
      </c>
      <c r="X27" s="619">
        <v>6291.2071323</v>
      </c>
      <c r="Y27" s="410">
        <v>910323.03208264895</v>
      </c>
    </row>
    <row r="28" spans="1:26" x14ac:dyDescent="0.2">
      <c r="A28" s="400"/>
      <c r="B28" s="401" t="s">
        <v>66</v>
      </c>
      <c r="C28" s="409">
        <v>22996.82546</v>
      </c>
      <c r="D28" s="410">
        <v>4113.8011269999997</v>
      </c>
      <c r="E28" s="411">
        <v>18883.024333000001</v>
      </c>
      <c r="F28" s="412">
        <v>93615.139413863013</v>
      </c>
      <c r="G28" s="410">
        <v>60617.776610000001</v>
      </c>
      <c r="H28" s="410">
        <v>745.78780200000006</v>
      </c>
      <c r="I28" s="410">
        <v>26503.434260000002</v>
      </c>
      <c r="J28" s="411">
        <v>5748.1407418630115</v>
      </c>
      <c r="K28" s="412">
        <v>522433.91020566999</v>
      </c>
      <c r="L28" s="410">
        <v>13691.08769</v>
      </c>
      <c r="M28" s="410">
        <v>18705.900600000001</v>
      </c>
      <c r="N28" s="410">
        <v>154539.06909999999</v>
      </c>
      <c r="O28" s="410">
        <v>7576.7413100000003</v>
      </c>
      <c r="P28" s="410">
        <v>49942.194199999998</v>
      </c>
      <c r="Q28" s="410">
        <v>36675.029110000003</v>
      </c>
      <c r="R28" s="413">
        <v>241303.88819566998</v>
      </c>
      <c r="S28" s="412">
        <v>327702.22822957503</v>
      </c>
      <c r="T28" s="410">
        <v>10848.38301</v>
      </c>
      <c r="U28" s="410">
        <v>41056.640720000003</v>
      </c>
      <c r="V28" s="410">
        <v>172858.3873</v>
      </c>
      <c r="W28" s="413">
        <v>102938.81719957502</v>
      </c>
      <c r="X28" s="619">
        <v>9826.5717944400003</v>
      </c>
      <c r="Y28" s="410">
        <v>976574.67510354798</v>
      </c>
    </row>
    <row r="29" spans="1:26" ht="18" x14ac:dyDescent="0.2">
      <c r="A29" s="392"/>
      <c r="B29" s="389" t="s">
        <v>67</v>
      </c>
      <c r="C29" s="409">
        <v>41566.085229999997</v>
      </c>
      <c r="D29" s="410">
        <v>3654.9981379999999</v>
      </c>
      <c r="E29" s="411">
        <v>37911.087091999994</v>
      </c>
      <c r="F29" s="412">
        <v>81021.876814639996</v>
      </c>
      <c r="G29" s="410">
        <v>55073.824130000001</v>
      </c>
      <c r="H29" s="410">
        <v>9203.8372199999994</v>
      </c>
      <c r="I29" s="410">
        <v>5544.5926440000003</v>
      </c>
      <c r="J29" s="411">
        <v>11199.622820639997</v>
      </c>
      <c r="K29" s="412">
        <v>304963.90250924102</v>
      </c>
      <c r="L29" s="410">
        <v>25981.40149</v>
      </c>
      <c r="M29" s="410">
        <v>18755.855530000001</v>
      </c>
      <c r="N29" s="410">
        <v>68170.145390000005</v>
      </c>
      <c r="O29" s="410">
        <v>21770.269530000001</v>
      </c>
      <c r="P29" s="410">
        <v>21164.688170000001</v>
      </c>
      <c r="Q29" s="410">
        <v>16406.558570000001</v>
      </c>
      <c r="R29" s="413">
        <v>132714.98382924101</v>
      </c>
      <c r="S29" s="412">
        <v>316043.46283931896</v>
      </c>
      <c r="T29" s="410">
        <v>9073.8746260000007</v>
      </c>
      <c r="U29" s="410">
        <v>44151.187810000003</v>
      </c>
      <c r="V29" s="410">
        <v>158515.60750000001</v>
      </c>
      <c r="W29" s="413">
        <v>104302.79290331894</v>
      </c>
      <c r="X29" s="619">
        <v>5563.3153175400003</v>
      </c>
      <c r="Y29" s="410">
        <v>749158.64271073998</v>
      </c>
      <c r="Z29" s="123"/>
    </row>
    <row r="30" spans="1:26" ht="18" x14ac:dyDescent="0.2">
      <c r="A30" s="392"/>
      <c r="B30" s="389" t="s">
        <v>68</v>
      </c>
      <c r="C30" s="409">
        <v>39191.447</v>
      </c>
      <c r="D30" s="410">
        <v>7633.1042779999998</v>
      </c>
      <c r="E30" s="411">
        <v>31558.342722000001</v>
      </c>
      <c r="F30" s="412">
        <v>103463.87704771099</v>
      </c>
      <c r="G30" s="410">
        <v>77176.882240000006</v>
      </c>
      <c r="H30" s="410">
        <v>7213.2090690000005</v>
      </c>
      <c r="I30" s="410">
        <v>12240.131450000001</v>
      </c>
      <c r="J30" s="411">
        <v>6833.6542887109827</v>
      </c>
      <c r="K30" s="412">
        <v>422450.992348411</v>
      </c>
      <c r="L30" s="410">
        <v>20645.957299999998</v>
      </c>
      <c r="M30" s="410">
        <v>23234.020400000001</v>
      </c>
      <c r="N30" s="410">
        <v>134999.5534</v>
      </c>
      <c r="O30" s="410">
        <v>20254.1829</v>
      </c>
      <c r="P30" s="410">
        <v>23796.760849999999</v>
      </c>
      <c r="Q30" s="410">
        <v>37192.291100000002</v>
      </c>
      <c r="R30" s="413">
        <v>162328.22639841097</v>
      </c>
      <c r="S30" s="412">
        <v>377101.49294101499</v>
      </c>
      <c r="T30" s="410">
        <v>8523.0493060000008</v>
      </c>
      <c r="U30" s="410">
        <v>48257.695619999999</v>
      </c>
      <c r="V30" s="410">
        <v>182363.20569999999</v>
      </c>
      <c r="W30" s="413">
        <v>137957.54231501499</v>
      </c>
      <c r="X30" s="619">
        <v>19282.458866549998</v>
      </c>
      <c r="Y30" s="410">
        <v>961490.26820368704</v>
      </c>
      <c r="Z30" s="123"/>
    </row>
    <row r="31" spans="1:26" ht="18" x14ac:dyDescent="0.2">
      <c r="A31" s="392"/>
      <c r="B31" s="389" t="s">
        <v>69</v>
      </c>
      <c r="C31" s="409">
        <v>31880.525890000001</v>
      </c>
      <c r="D31" s="410">
        <v>5486.9092680000003</v>
      </c>
      <c r="E31" s="411">
        <v>26393.616622000001</v>
      </c>
      <c r="F31" s="412">
        <v>72763.911056419005</v>
      </c>
      <c r="G31" s="410">
        <v>46106.817990000003</v>
      </c>
      <c r="H31" s="410">
        <v>9721.6030449999998</v>
      </c>
      <c r="I31" s="410">
        <v>12262.06878</v>
      </c>
      <c r="J31" s="411">
        <v>4673.4212414189969</v>
      </c>
      <c r="K31" s="412">
        <v>283973.92707466398</v>
      </c>
      <c r="L31" s="410">
        <v>24367.913949999998</v>
      </c>
      <c r="M31" s="410">
        <v>17546.251700000001</v>
      </c>
      <c r="N31" s="410">
        <v>41886.845780000003</v>
      </c>
      <c r="O31" s="410">
        <v>13750.05041</v>
      </c>
      <c r="P31" s="410">
        <v>17227.138429999999</v>
      </c>
      <c r="Q31" s="410">
        <v>23389.53962</v>
      </c>
      <c r="R31" s="413">
        <v>145806.18718466398</v>
      </c>
      <c r="S31" s="412">
        <v>314690.11059364001</v>
      </c>
      <c r="T31" s="410">
        <v>11324.84218</v>
      </c>
      <c r="U31" s="410">
        <v>52614.898280000001</v>
      </c>
      <c r="V31" s="410">
        <v>191643.71650000001</v>
      </c>
      <c r="W31" s="413">
        <v>59106.653633640002</v>
      </c>
      <c r="X31" s="619">
        <v>11665.39184568</v>
      </c>
      <c r="Y31" s="410">
        <v>714973.86646040296</v>
      </c>
      <c r="Z31" s="123"/>
    </row>
    <row r="32" spans="1:26" ht="18" x14ac:dyDescent="0.2">
      <c r="A32" s="392"/>
      <c r="B32" s="389" t="s">
        <v>70</v>
      </c>
      <c r="C32" s="409">
        <v>58293.941279999999</v>
      </c>
      <c r="D32" s="410">
        <v>3808.817145</v>
      </c>
      <c r="E32" s="411">
        <v>54485.124134999998</v>
      </c>
      <c r="F32" s="412">
        <v>105087.013449203</v>
      </c>
      <c r="G32" s="410">
        <v>63078.122320000002</v>
      </c>
      <c r="H32" s="410">
        <v>14797.56241</v>
      </c>
      <c r="I32" s="410">
        <v>20970.638050000001</v>
      </c>
      <c r="J32" s="411">
        <v>6240.6906692029879</v>
      </c>
      <c r="K32" s="412">
        <v>506728.87820615899</v>
      </c>
      <c r="L32" s="410">
        <v>32001.0412</v>
      </c>
      <c r="M32" s="410">
        <v>30264.177820000001</v>
      </c>
      <c r="N32" s="410">
        <v>160233.04689999999</v>
      </c>
      <c r="O32" s="410">
        <v>15798.19514</v>
      </c>
      <c r="P32" s="410">
        <v>30015.250039999999</v>
      </c>
      <c r="Q32" s="410">
        <v>35802.728320000002</v>
      </c>
      <c r="R32" s="413">
        <v>202614.43878615904</v>
      </c>
      <c r="S32" s="412">
        <v>345612.427530477</v>
      </c>
      <c r="T32" s="410">
        <v>8049.2193230000003</v>
      </c>
      <c r="U32" s="410">
        <v>54984.45261</v>
      </c>
      <c r="V32" s="410">
        <v>186505.5724</v>
      </c>
      <c r="W32" s="413">
        <v>96073.183197476988</v>
      </c>
      <c r="X32" s="619">
        <v>6948.5376254900002</v>
      </c>
      <c r="Y32" s="410">
        <v>1022670.7980913289</v>
      </c>
      <c r="Z32" s="123"/>
    </row>
    <row r="33" spans="1:26" ht="18" x14ac:dyDescent="0.2">
      <c r="A33" s="392"/>
      <c r="B33" s="389" t="s">
        <v>71</v>
      </c>
      <c r="C33" s="409">
        <v>44047.789470000003</v>
      </c>
      <c r="D33" s="410">
        <v>8984.4421650000004</v>
      </c>
      <c r="E33" s="411">
        <v>35063.347305000003</v>
      </c>
      <c r="F33" s="412">
        <v>129011.91195019</v>
      </c>
      <c r="G33" s="410">
        <v>80961.086989999996</v>
      </c>
      <c r="H33" s="410">
        <v>10050.812529999999</v>
      </c>
      <c r="I33" s="410">
        <v>30935.602640000001</v>
      </c>
      <c r="J33" s="411">
        <v>7064.4097901900095</v>
      </c>
      <c r="K33" s="412">
        <v>512510.50551228999</v>
      </c>
      <c r="L33" s="410">
        <v>28173.573059999999</v>
      </c>
      <c r="M33" s="410">
        <v>21019.10915</v>
      </c>
      <c r="N33" s="410">
        <v>178880.6194</v>
      </c>
      <c r="O33" s="410">
        <v>15983.484700000001</v>
      </c>
      <c r="P33" s="410">
        <v>35852.977899999998</v>
      </c>
      <c r="Q33" s="410">
        <v>5997.0665879999997</v>
      </c>
      <c r="R33" s="413">
        <v>226603.67471429001</v>
      </c>
      <c r="S33" s="412">
        <v>1513134.83346748</v>
      </c>
      <c r="T33" s="410">
        <v>7043.5268340000002</v>
      </c>
      <c r="U33" s="410">
        <v>51119.901039999997</v>
      </c>
      <c r="V33" s="410">
        <v>212403.09090000001</v>
      </c>
      <c r="W33" s="413">
        <v>1242568.31469348</v>
      </c>
      <c r="X33" s="619">
        <v>10680.743501379999</v>
      </c>
      <c r="Y33" s="410">
        <v>2209385.7839013403</v>
      </c>
      <c r="Z33" s="123"/>
    </row>
    <row r="34" spans="1:26" ht="18" x14ac:dyDescent="0.2">
      <c r="A34" s="392"/>
      <c r="B34" s="389" t="s">
        <v>72</v>
      </c>
      <c r="C34" s="409">
        <v>36354.745219999997</v>
      </c>
      <c r="D34" s="410">
        <v>4115.5417109999999</v>
      </c>
      <c r="E34" s="411">
        <v>32239.203508999999</v>
      </c>
      <c r="F34" s="412">
        <v>117517.944886303</v>
      </c>
      <c r="G34" s="410">
        <v>80182.091149999993</v>
      </c>
      <c r="H34" s="410">
        <v>12685.576499999999</v>
      </c>
      <c r="I34" s="410">
        <v>18861.383099999999</v>
      </c>
      <c r="J34" s="411">
        <v>5788.8941363030026</v>
      </c>
      <c r="K34" s="412">
        <v>480118.06321420398</v>
      </c>
      <c r="L34" s="410">
        <v>28271.426009999999</v>
      </c>
      <c r="M34" s="410">
        <v>17352.224579999998</v>
      </c>
      <c r="N34" s="410">
        <v>163090.57089999999</v>
      </c>
      <c r="O34" s="410">
        <v>19071.761780000001</v>
      </c>
      <c r="P34" s="410">
        <v>46343.842709999997</v>
      </c>
      <c r="Q34" s="410">
        <v>5456.9270889999998</v>
      </c>
      <c r="R34" s="413">
        <v>200531.31014520401</v>
      </c>
      <c r="S34" s="412">
        <v>339289.15636137797</v>
      </c>
      <c r="T34" s="410">
        <v>7975.9775589999999</v>
      </c>
      <c r="U34" s="410">
        <v>48504.187680000003</v>
      </c>
      <c r="V34" s="410">
        <v>192453.6079</v>
      </c>
      <c r="W34" s="413">
        <v>90355.383222377975</v>
      </c>
      <c r="X34" s="619">
        <v>8588.6963939300003</v>
      </c>
      <c r="Y34" s="410">
        <v>981868.60607581504</v>
      </c>
      <c r="Z34" s="123"/>
    </row>
    <row r="35" spans="1:26" ht="18" x14ac:dyDescent="0.2">
      <c r="A35" s="392"/>
      <c r="B35" s="389" t="s">
        <v>73</v>
      </c>
      <c r="C35" s="409">
        <v>45164.987760000004</v>
      </c>
      <c r="D35" s="410">
        <v>6403.4873879999996</v>
      </c>
      <c r="E35" s="411">
        <v>38761.500372000002</v>
      </c>
      <c r="F35" s="412">
        <v>170185.149694958</v>
      </c>
      <c r="G35" s="410">
        <v>125543.50870000001</v>
      </c>
      <c r="H35" s="410">
        <v>13141.585929999999</v>
      </c>
      <c r="I35" s="410">
        <v>27271.34028</v>
      </c>
      <c r="J35" s="411">
        <v>4228.7147849579924</v>
      </c>
      <c r="K35" s="412">
        <v>628148.70084303292</v>
      </c>
      <c r="L35" s="410">
        <v>44532.210769999998</v>
      </c>
      <c r="M35" s="410">
        <v>51306.559150000001</v>
      </c>
      <c r="N35" s="410">
        <v>160352.6354</v>
      </c>
      <c r="O35" s="410">
        <v>40278.873579999999</v>
      </c>
      <c r="P35" s="410">
        <v>36530.067080000001</v>
      </c>
      <c r="Q35" s="410">
        <v>18679.457709999999</v>
      </c>
      <c r="R35" s="413">
        <v>276468.89715303294</v>
      </c>
      <c r="S35" s="412">
        <v>530274.097499497</v>
      </c>
      <c r="T35" s="410">
        <v>9794.720335</v>
      </c>
      <c r="U35" s="410">
        <v>78363.490520000007</v>
      </c>
      <c r="V35" s="410">
        <v>308427.0073</v>
      </c>
      <c r="W35" s="413">
        <v>133688.87934449699</v>
      </c>
      <c r="X35" s="619">
        <v>5499.4428050900005</v>
      </c>
      <c r="Y35" s="410">
        <v>1379272.3786025778</v>
      </c>
      <c r="Z35" s="123"/>
    </row>
    <row r="36" spans="1:26" ht="18" x14ac:dyDescent="0.2">
      <c r="A36" s="392"/>
      <c r="B36" s="389" t="s">
        <v>74</v>
      </c>
      <c r="C36" s="409">
        <v>38907.050069999998</v>
      </c>
      <c r="D36" s="410">
        <v>7604.46288</v>
      </c>
      <c r="E36" s="411">
        <v>31302.587189999998</v>
      </c>
      <c r="F36" s="412">
        <v>188682.50162197198</v>
      </c>
      <c r="G36" s="410">
        <v>149052.61360000001</v>
      </c>
      <c r="H36" s="410">
        <v>12322.4858</v>
      </c>
      <c r="I36" s="410">
        <v>21160.452560000002</v>
      </c>
      <c r="J36" s="411">
        <v>6146.9496619719721</v>
      </c>
      <c r="K36" s="412">
        <v>504784.70777084603</v>
      </c>
      <c r="L36" s="410">
        <v>33581.569739999999</v>
      </c>
      <c r="M36" s="410">
        <v>59925.417410000002</v>
      </c>
      <c r="N36" s="410">
        <v>142876.5576</v>
      </c>
      <c r="O36" s="410">
        <v>19268.648249999998</v>
      </c>
      <c r="P36" s="410">
        <v>32620.967710000001</v>
      </c>
      <c r="Q36" s="410">
        <v>9040.3202930000007</v>
      </c>
      <c r="R36" s="413">
        <v>207471.22676784598</v>
      </c>
      <c r="S36" s="412">
        <v>517584.30685146601</v>
      </c>
      <c r="T36" s="410">
        <v>11832.213760000001</v>
      </c>
      <c r="U36" s="410">
        <v>76139.586129999996</v>
      </c>
      <c r="V36" s="410">
        <v>294419.17619999999</v>
      </c>
      <c r="W36" s="413">
        <v>135193.330761466</v>
      </c>
      <c r="X36" s="619">
        <v>9448.9896988799992</v>
      </c>
      <c r="Y36" s="410">
        <v>1259407.5560131639</v>
      </c>
      <c r="Z36" s="123"/>
    </row>
    <row r="37" spans="1:26" ht="18" x14ac:dyDescent="0.2">
      <c r="A37" s="392"/>
      <c r="B37" s="389" t="s">
        <v>75</v>
      </c>
      <c r="C37" s="409">
        <v>30257.576140000001</v>
      </c>
      <c r="D37" s="410">
        <v>9195.2786259999993</v>
      </c>
      <c r="E37" s="411">
        <v>21062.297514000002</v>
      </c>
      <c r="F37" s="412">
        <v>151836.85473199302</v>
      </c>
      <c r="G37" s="410">
        <v>98706.763139999995</v>
      </c>
      <c r="H37" s="410">
        <v>17515.220209999999</v>
      </c>
      <c r="I37" s="410">
        <v>25703.599920000001</v>
      </c>
      <c r="J37" s="411">
        <v>9911.2714619930193</v>
      </c>
      <c r="K37" s="412">
        <v>262428.46333248098</v>
      </c>
      <c r="L37" s="410">
        <v>44035.647089999999</v>
      </c>
      <c r="M37" s="410">
        <v>35779.07789</v>
      </c>
      <c r="N37" s="410">
        <v>24218.825799999999</v>
      </c>
      <c r="O37" s="410">
        <v>36155.31871</v>
      </c>
      <c r="P37" s="410">
        <v>20890.012879999998</v>
      </c>
      <c r="Q37" s="410">
        <v>7931.0168059999996</v>
      </c>
      <c r="R37" s="413">
        <v>93418.564156481007</v>
      </c>
      <c r="S37" s="412">
        <v>490430.59021327598</v>
      </c>
      <c r="T37" s="410">
        <v>11076.53822</v>
      </c>
      <c r="U37" s="410">
        <v>76464.14503</v>
      </c>
      <c r="V37" s="410">
        <v>297203.5919</v>
      </c>
      <c r="W37" s="413">
        <v>105686.31506327598</v>
      </c>
      <c r="X37" s="619">
        <v>8662.8237395200013</v>
      </c>
      <c r="Y37" s="410">
        <v>943616.30815727008</v>
      </c>
      <c r="Z37" s="123"/>
    </row>
    <row r="38" spans="1:26" ht="18" x14ac:dyDescent="0.2">
      <c r="A38" s="388">
        <v>2019</v>
      </c>
      <c r="B38" s="389" t="s">
        <v>64</v>
      </c>
      <c r="C38" s="409">
        <v>558143.70759999997</v>
      </c>
      <c r="D38" s="410">
        <v>5059.0974100000003</v>
      </c>
      <c r="E38" s="411">
        <v>553084.61018999992</v>
      </c>
      <c r="F38" s="412">
        <v>179096.43109999999</v>
      </c>
      <c r="G38" s="410">
        <v>102345.7601</v>
      </c>
      <c r="H38" s="410">
        <v>5368.4590239999998</v>
      </c>
      <c r="I38" s="410">
        <v>18578.906579160001</v>
      </c>
      <c r="J38" s="411">
        <v>52803.305396839991</v>
      </c>
      <c r="K38" s="412">
        <v>357091.67229999998</v>
      </c>
      <c r="L38" s="410">
        <v>56324.363720000001</v>
      </c>
      <c r="M38" s="410">
        <v>34826.033259999997</v>
      </c>
      <c r="N38" s="410">
        <v>84147.939740000002</v>
      </c>
      <c r="O38" s="410">
        <v>31320.324970000001</v>
      </c>
      <c r="P38" s="410">
        <v>13660.90461</v>
      </c>
      <c r="Q38" s="410">
        <v>10061.83253</v>
      </c>
      <c r="R38" s="413">
        <v>126750.27347000001</v>
      </c>
      <c r="S38" s="412">
        <v>672469.61199999996</v>
      </c>
      <c r="T38" s="410">
        <v>16582.121709999999</v>
      </c>
      <c r="U38" s="410">
        <v>110241.2534</v>
      </c>
      <c r="V38" s="410">
        <v>405665.56430000003</v>
      </c>
      <c r="W38" s="413">
        <v>139980.67258999997</v>
      </c>
      <c r="X38" s="619">
        <v>5472.0961090000001</v>
      </c>
      <c r="Y38" s="410">
        <v>1772273.519109</v>
      </c>
      <c r="Z38" s="123"/>
    </row>
    <row r="39" spans="1:26" ht="18" x14ac:dyDescent="0.2">
      <c r="A39" s="402"/>
      <c r="B39" s="389" t="s">
        <v>65</v>
      </c>
      <c r="C39" s="409">
        <v>39209.679380000001</v>
      </c>
      <c r="D39" s="410">
        <v>10207.626109999999</v>
      </c>
      <c r="E39" s="411">
        <v>29002.053270000004</v>
      </c>
      <c r="F39" s="412">
        <v>141272.16529999999</v>
      </c>
      <c r="G39" s="410">
        <v>107119.686</v>
      </c>
      <c r="H39" s="410">
        <v>3829.245089</v>
      </c>
      <c r="I39" s="410">
        <v>17824.724115419998</v>
      </c>
      <c r="J39" s="411">
        <v>12498.510095579986</v>
      </c>
      <c r="K39" s="412">
        <v>285332.04100000003</v>
      </c>
      <c r="L39" s="410">
        <v>34194.550689999996</v>
      </c>
      <c r="M39" s="410">
        <v>31011.034360000001</v>
      </c>
      <c r="N39" s="410">
        <v>40849.180240000002</v>
      </c>
      <c r="O39" s="410">
        <v>26072.30313</v>
      </c>
      <c r="P39" s="410">
        <v>22264.286530000001</v>
      </c>
      <c r="Q39" s="410">
        <v>11867.21962</v>
      </c>
      <c r="R39" s="413">
        <v>119073.46643000003</v>
      </c>
      <c r="S39" s="412">
        <v>456128.1373</v>
      </c>
      <c r="T39" s="410">
        <v>11623.40683</v>
      </c>
      <c r="U39" s="410">
        <v>56968.121800000001</v>
      </c>
      <c r="V39" s="410">
        <v>282666.65549999999</v>
      </c>
      <c r="W39" s="413">
        <v>104869.95316999999</v>
      </c>
      <c r="X39" s="619">
        <v>7533.9195909999999</v>
      </c>
      <c r="Y39" s="410">
        <v>929475.94257099996</v>
      </c>
      <c r="Z39" s="123"/>
    </row>
    <row r="40" spans="1:26" ht="18" x14ac:dyDescent="0.2">
      <c r="A40" s="402"/>
      <c r="B40" s="389" t="s">
        <v>66</v>
      </c>
      <c r="C40" s="409">
        <v>46760.416810000002</v>
      </c>
      <c r="D40" s="410">
        <v>12442.601619999999</v>
      </c>
      <c r="E40" s="411">
        <v>34317.815190000001</v>
      </c>
      <c r="F40" s="412">
        <v>172583.07740000001</v>
      </c>
      <c r="G40" s="410">
        <v>115831.5441</v>
      </c>
      <c r="H40" s="410">
        <v>12473.116599000001</v>
      </c>
      <c r="I40" s="410">
        <v>25394.874414860002</v>
      </c>
      <c r="J40" s="411">
        <v>18883.54228614</v>
      </c>
      <c r="K40" s="412">
        <v>271025.44089999999</v>
      </c>
      <c r="L40" s="410">
        <v>39897.64819</v>
      </c>
      <c r="M40" s="410">
        <v>29501.21168</v>
      </c>
      <c r="N40" s="410">
        <v>25719.256990000002</v>
      </c>
      <c r="O40" s="410">
        <v>30951.187310000001</v>
      </c>
      <c r="P40" s="410">
        <v>17343.806329999999</v>
      </c>
      <c r="Q40" s="410">
        <v>12666.89014</v>
      </c>
      <c r="R40" s="413">
        <v>114945.44025999997</v>
      </c>
      <c r="S40" s="412">
        <v>506408.0515</v>
      </c>
      <c r="T40" s="410">
        <v>14383.7986</v>
      </c>
      <c r="U40" s="410">
        <v>75497.466820000001</v>
      </c>
      <c r="V40" s="410">
        <v>290965.37229999999</v>
      </c>
      <c r="W40" s="413">
        <v>125561.41378</v>
      </c>
      <c r="X40" s="619">
        <v>5185.263637</v>
      </c>
      <c r="Y40" s="410">
        <v>1001962.250247</v>
      </c>
      <c r="Z40" s="123"/>
    </row>
    <row r="41" spans="1:26" ht="18" x14ac:dyDescent="0.2">
      <c r="A41" s="392"/>
      <c r="B41" s="389" t="s">
        <v>67</v>
      </c>
      <c r="C41" s="409">
        <v>163494.05096605999</v>
      </c>
      <c r="D41" s="410">
        <v>134455.66183199998</v>
      </c>
      <c r="E41" s="411">
        <v>29038.389134060009</v>
      </c>
      <c r="F41" s="412">
        <v>164318.90804213</v>
      </c>
      <c r="G41" s="410">
        <v>138172.93243796</v>
      </c>
      <c r="H41" s="410">
        <v>8015.4140440000001</v>
      </c>
      <c r="I41" s="410">
        <v>10208.866724</v>
      </c>
      <c r="J41" s="411">
        <v>7921.6948361700051</v>
      </c>
      <c r="K41" s="412">
        <v>456795.92148298997</v>
      </c>
      <c r="L41" s="410">
        <v>41977.637171660004</v>
      </c>
      <c r="M41" s="410">
        <v>44166.727319140002</v>
      </c>
      <c r="N41" s="410">
        <v>117783.87885730001</v>
      </c>
      <c r="O41" s="410">
        <v>25510.289369360002</v>
      </c>
      <c r="P41" s="410">
        <v>28056.75512161</v>
      </c>
      <c r="Q41" s="410">
        <v>10447.85727</v>
      </c>
      <c r="R41" s="413">
        <v>188852.77637391997</v>
      </c>
      <c r="S41" s="412">
        <v>626246.75343599997</v>
      </c>
      <c r="T41" s="410">
        <v>20263.602771099999</v>
      </c>
      <c r="U41" s="410">
        <v>104147.62713754</v>
      </c>
      <c r="V41" s="410">
        <v>342155.15455096995</v>
      </c>
      <c r="W41" s="413">
        <v>159680.36897638999</v>
      </c>
      <c r="X41" s="619">
        <v>7068.9293168699996</v>
      </c>
      <c r="Y41" s="410">
        <v>1417924.5632440499</v>
      </c>
      <c r="Z41" s="123"/>
    </row>
    <row r="42" spans="1:26" ht="18" x14ac:dyDescent="0.2">
      <c r="A42" s="392"/>
      <c r="B42" s="389" t="s">
        <v>68</v>
      </c>
      <c r="C42" s="409">
        <v>37425.046627181</v>
      </c>
      <c r="D42" s="410">
        <v>3769.3076599999999</v>
      </c>
      <c r="E42" s="411">
        <v>33655.738967181001</v>
      </c>
      <c r="F42" s="412">
        <v>196349.597910229</v>
      </c>
      <c r="G42" s="410">
        <v>154093.23186697401</v>
      </c>
      <c r="H42" s="410">
        <v>10867.765165999999</v>
      </c>
      <c r="I42" s="410">
        <v>18899.724212000001</v>
      </c>
      <c r="J42" s="411">
        <v>12488.876665254997</v>
      </c>
      <c r="K42" s="412">
        <v>726400.24332377</v>
      </c>
      <c r="L42" s="410">
        <v>45069.796574564003</v>
      </c>
      <c r="M42" s="410">
        <v>82476.047804985996</v>
      </c>
      <c r="N42" s="410">
        <v>224072.98941941399</v>
      </c>
      <c r="O42" s="410">
        <v>24946.435207999999</v>
      </c>
      <c r="P42" s="410">
        <v>38284.225762055001</v>
      </c>
      <c r="Q42" s="410">
        <v>12124.333376</v>
      </c>
      <c r="R42" s="413">
        <v>299426.41517875099</v>
      </c>
      <c r="S42" s="412">
        <v>581679.12345873495</v>
      </c>
      <c r="T42" s="410">
        <v>17076.102695000001</v>
      </c>
      <c r="U42" s="410">
        <v>106095.01350927001</v>
      </c>
      <c r="V42" s="410">
        <v>335969.658971378</v>
      </c>
      <c r="W42" s="413">
        <v>122538.3482830869</v>
      </c>
      <c r="X42" s="619">
        <v>5180.6383183430007</v>
      </c>
      <c r="Y42" s="410">
        <v>1547034.6496382579</v>
      </c>
      <c r="Z42" s="123"/>
    </row>
    <row r="43" spans="1:26" ht="18" x14ac:dyDescent="0.2">
      <c r="A43" s="392"/>
      <c r="B43" s="389" t="s">
        <v>69</v>
      </c>
      <c r="C43" s="409">
        <v>40735.179823473998</v>
      </c>
      <c r="D43" s="410">
        <v>7914.4530199999999</v>
      </c>
      <c r="E43" s="411">
        <v>32820.726803473997</v>
      </c>
      <c r="F43" s="412">
        <v>183658.207232313</v>
      </c>
      <c r="G43" s="410">
        <v>129858.47431657699</v>
      </c>
      <c r="H43" s="410">
        <v>16912.151018</v>
      </c>
      <c r="I43" s="410">
        <v>24576.804391000001</v>
      </c>
      <c r="J43" s="411">
        <v>12310.777506735991</v>
      </c>
      <c r="K43" s="412">
        <v>239695.64806371302</v>
      </c>
      <c r="L43" s="410">
        <v>44732.243566592006</v>
      </c>
      <c r="M43" s="410">
        <v>32935.179609851002</v>
      </c>
      <c r="N43" s="410">
        <v>32210.935176646999</v>
      </c>
      <c r="O43" s="410">
        <v>21365.485481</v>
      </c>
      <c r="P43" s="410">
        <v>14413.30398551</v>
      </c>
      <c r="Q43" s="410">
        <v>15303.550687000001</v>
      </c>
      <c r="R43" s="413">
        <v>78734.949557112996</v>
      </c>
      <c r="S43" s="412">
        <v>569852.28039406007</v>
      </c>
      <c r="T43" s="410">
        <v>21766.481630999999</v>
      </c>
      <c r="U43" s="410">
        <v>89549.682909530005</v>
      </c>
      <c r="V43" s="410">
        <v>342465.38863757899</v>
      </c>
      <c r="W43" s="413">
        <v>116070.72721595108</v>
      </c>
      <c r="X43" s="619">
        <v>8493.6741996460005</v>
      </c>
      <c r="Y43" s="410">
        <v>1042434.9897132061</v>
      </c>
      <c r="Z43" s="123"/>
    </row>
    <row r="44" spans="1:26" ht="18" x14ac:dyDescent="0.2">
      <c r="A44" s="392"/>
      <c r="B44" s="389" t="s">
        <v>70</v>
      </c>
      <c r="C44" s="409">
        <v>40438.447179000003</v>
      </c>
      <c r="D44" s="410">
        <v>9620.4613669999999</v>
      </c>
      <c r="E44" s="411">
        <v>30817.985812000003</v>
      </c>
      <c r="F44" s="412">
        <v>189973.37172735401</v>
      </c>
      <c r="G44" s="410">
        <v>150598.27757019401</v>
      </c>
      <c r="H44" s="410">
        <v>20892.244177569999</v>
      </c>
      <c r="I44" s="410">
        <v>11042.437727</v>
      </c>
      <c r="J44" s="411">
        <v>7440.4122525899729</v>
      </c>
      <c r="K44" s="412">
        <v>436916.44489758101</v>
      </c>
      <c r="L44" s="410">
        <v>43910.451290999998</v>
      </c>
      <c r="M44" s="410">
        <v>55219.696481027</v>
      </c>
      <c r="N44" s="410">
        <v>63589.423720699997</v>
      </c>
      <c r="O44" s="410">
        <v>31743.858951480001</v>
      </c>
      <c r="P44" s="410">
        <v>16961.439546410002</v>
      </c>
      <c r="Q44" s="410">
        <v>51596.374963000002</v>
      </c>
      <c r="R44" s="413">
        <v>173895.19994396402</v>
      </c>
      <c r="S44" s="412">
        <v>727164.03062878002</v>
      </c>
      <c r="T44" s="410">
        <v>15048.483539999999</v>
      </c>
      <c r="U44" s="410">
        <v>98631.871134507004</v>
      </c>
      <c r="V44" s="410">
        <v>454803.64974265301</v>
      </c>
      <c r="W44" s="413">
        <v>158680.02621161996</v>
      </c>
      <c r="X44" s="619">
        <v>8727.1669619999993</v>
      </c>
      <c r="Y44" s="410">
        <v>1403219.4613947151</v>
      </c>
      <c r="Z44" s="123"/>
    </row>
    <row r="45" spans="1:26" ht="18" x14ac:dyDescent="0.2">
      <c r="A45" s="392"/>
      <c r="B45" s="389" t="s">
        <v>71</v>
      </c>
      <c r="C45" s="409">
        <v>35996.304392040001</v>
      </c>
      <c r="D45" s="410">
        <v>7256.0883249999997</v>
      </c>
      <c r="E45" s="411">
        <v>28740.216067040001</v>
      </c>
      <c r="F45" s="412">
        <v>188026.97277081502</v>
      </c>
      <c r="G45" s="410">
        <v>154824.342577815</v>
      </c>
      <c r="H45" s="410">
        <v>5394.6702489999998</v>
      </c>
      <c r="I45" s="410">
        <v>18785.33927</v>
      </c>
      <c r="J45" s="411">
        <v>9022.6206740000343</v>
      </c>
      <c r="K45" s="412">
        <v>456502.90364506998</v>
      </c>
      <c r="L45" s="410">
        <v>35765.045884650004</v>
      </c>
      <c r="M45" s="410">
        <v>28931.152717140001</v>
      </c>
      <c r="N45" s="410">
        <v>120083.24980811001</v>
      </c>
      <c r="O45" s="410">
        <v>28596.464865999998</v>
      </c>
      <c r="P45" s="410">
        <v>22446.152585299998</v>
      </c>
      <c r="Q45" s="410">
        <v>30862.869809</v>
      </c>
      <c r="R45" s="413">
        <v>189817.96797486994</v>
      </c>
      <c r="S45" s="412">
        <v>667965.723356792</v>
      </c>
      <c r="T45" s="410">
        <v>17261.143512999999</v>
      </c>
      <c r="U45" s="410">
        <v>94458.380004799998</v>
      </c>
      <c r="V45" s="410">
        <v>424188.38766547601</v>
      </c>
      <c r="W45" s="413">
        <v>132057.81217351602</v>
      </c>
      <c r="X45" s="619">
        <v>7616.0429151219996</v>
      </c>
      <c r="Y45" s="410">
        <v>1356107.947079839</v>
      </c>
      <c r="Z45" s="123"/>
    </row>
    <row r="46" spans="1:26" ht="18" x14ac:dyDescent="0.2">
      <c r="A46" s="392"/>
      <c r="B46" s="389" t="s">
        <v>72</v>
      </c>
      <c r="C46" s="409">
        <v>29579.152398999999</v>
      </c>
      <c r="D46" s="410">
        <v>2246.3463700000002</v>
      </c>
      <c r="E46" s="411">
        <v>27332.806028999999</v>
      </c>
      <c r="F46" s="412">
        <v>198716.404225156</v>
      </c>
      <c r="G46" s="410">
        <v>137017.216645156</v>
      </c>
      <c r="H46" s="410">
        <v>19721.029968999999</v>
      </c>
      <c r="I46" s="410">
        <v>28231.060389999999</v>
      </c>
      <c r="J46" s="411">
        <v>13747.097221000004</v>
      </c>
      <c r="K46" s="412">
        <v>300743.25563304796</v>
      </c>
      <c r="L46" s="410">
        <v>46191.606259643995</v>
      </c>
      <c r="M46" s="410">
        <v>31088.353766435001</v>
      </c>
      <c r="N46" s="410">
        <v>81483.914527649991</v>
      </c>
      <c r="O46" s="410">
        <v>28680.009991847</v>
      </c>
      <c r="P46" s="410">
        <v>18197.66552052</v>
      </c>
      <c r="Q46" s="410">
        <v>10881.478166999999</v>
      </c>
      <c r="R46" s="413">
        <v>84220.227399951953</v>
      </c>
      <c r="S46" s="412">
        <v>603323.15875377005</v>
      </c>
      <c r="T46" s="410">
        <v>36665.804997365994</v>
      </c>
      <c r="U46" s="410">
        <v>98931.519792470994</v>
      </c>
      <c r="V46" s="410">
        <v>342906.09946795396</v>
      </c>
      <c r="W46" s="413">
        <v>124819.73449597909</v>
      </c>
      <c r="X46" s="619">
        <v>7451.1421214290003</v>
      </c>
      <c r="Y46" s="410">
        <v>1139813.1131324032</v>
      </c>
      <c r="Z46" s="123"/>
    </row>
    <row r="47" spans="1:26" x14ac:dyDescent="0.2">
      <c r="A47" s="402"/>
      <c r="B47" s="389" t="s">
        <v>73</v>
      </c>
      <c r="C47" s="409">
        <v>36925.532718226001</v>
      </c>
      <c r="D47" s="410">
        <v>5106.9711354900001</v>
      </c>
      <c r="E47" s="411">
        <v>31818.561582736002</v>
      </c>
      <c r="F47" s="412">
        <v>232880.297548879</v>
      </c>
      <c r="G47" s="410">
        <v>180299.27581284</v>
      </c>
      <c r="H47" s="410">
        <v>11098.456640667999</v>
      </c>
      <c r="I47" s="410">
        <v>24811.100215971001</v>
      </c>
      <c r="J47" s="411">
        <v>16671.46487939998</v>
      </c>
      <c r="K47" s="412">
        <v>655377.37510825496</v>
      </c>
      <c r="L47" s="410">
        <v>43873.320486206001</v>
      </c>
      <c r="M47" s="410">
        <v>38681.689796471997</v>
      </c>
      <c r="N47" s="410">
        <v>209777.425566469</v>
      </c>
      <c r="O47" s="410">
        <v>18357.795294509</v>
      </c>
      <c r="P47" s="410">
        <v>21542.924635509997</v>
      </c>
      <c r="Q47" s="410">
        <v>9893.7705381769993</v>
      </c>
      <c r="R47" s="413">
        <v>313250.44879091193</v>
      </c>
      <c r="S47" s="412">
        <v>1589681.3411881279</v>
      </c>
      <c r="T47" s="410">
        <v>49140.508215919996</v>
      </c>
      <c r="U47" s="410">
        <v>977054.59009496798</v>
      </c>
      <c r="V47" s="410">
        <v>393862.83208112</v>
      </c>
      <c r="W47" s="413">
        <v>169623.41079612006</v>
      </c>
      <c r="X47" s="619">
        <v>3822.0199310910002</v>
      </c>
      <c r="Y47" s="410">
        <v>2518686.566494579</v>
      </c>
    </row>
    <row r="48" spans="1:26" x14ac:dyDescent="0.2">
      <c r="A48" s="402"/>
      <c r="B48" s="389" t="s">
        <v>74</v>
      </c>
      <c r="C48" s="409">
        <v>40303.004040051004</v>
      </c>
      <c r="D48" s="410">
        <v>13487.185636</v>
      </c>
      <c r="E48" s="411">
        <v>26815.818404051002</v>
      </c>
      <c r="F48" s="412">
        <v>169072.346332024</v>
      </c>
      <c r="G48" s="410">
        <v>130726.14896644501</v>
      </c>
      <c r="H48" s="410">
        <v>12412.852616384002</v>
      </c>
      <c r="I48" s="410">
        <v>20071.637503195001</v>
      </c>
      <c r="J48" s="411">
        <v>5861.7072459999763</v>
      </c>
      <c r="K48" s="412">
        <v>582769.94897305698</v>
      </c>
      <c r="L48" s="410">
        <v>36029.839847524003</v>
      </c>
      <c r="M48" s="410">
        <v>24310.525733694001</v>
      </c>
      <c r="N48" s="410">
        <v>205397.604918967</v>
      </c>
      <c r="O48" s="410">
        <v>27079.070383400001</v>
      </c>
      <c r="P48" s="410">
        <v>105296.91645670301</v>
      </c>
      <c r="Q48" s="410">
        <v>9369.0140338419988</v>
      </c>
      <c r="R48" s="413">
        <v>175286.97759892687</v>
      </c>
      <c r="S48" s="412">
        <v>640678.76850674802</v>
      </c>
      <c r="T48" s="410">
        <v>24743.525875299998</v>
      </c>
      <c r="U48" s="410">
        <v>126345.38319960001</v>
      </c>
      <c r="V48" s="410">
        <v>395885.92457558698</v>
      </c>
      <c r="W48" s="413">
        <v>93703.93485626101</v>
      </c>
      <c r="X48" s="619">
        <v>1770.0431738980001</v>
      </c>
      <c r="Y48" s="410">
        <v>1434594.1110257781</v>
      </c>
    </row>
    <row r="49" spans="1:26" x14ac:dyDescent="0.2">
      <c r="A49" s="402"/>
      <c r="B49" s="403" t="s">
        <v>75</v>
      </c>
      <c r="C49" s="424">
        <v>36768.128349387</v>
      </c>
      <c r="D49" s="419">
        <v>4226.9357942300003</v>
      </c>
      <c r="E49" s="411">
        <v>32541.192555156998</v>
      </c>
      <c r="F49" s="425">
        <v>266617.74249546602</v>
      </c>
      <c r="G49" s="419">
        <v>173316.40192573497</v>
      </c>
      <c r="H49" s="419">
        <v>52640.179141000001</v>
      </c>
      <c r="I49" s="419">
        <v>34067.34661873</v>
      </c>
      <c r="J49" s="411">
        <v>6593.8148100010585</v>
      </c>
      <c r="K49" s="425">
        <v>312209.982980058</v>
      </c>
      <c r="L49" s="419">
        <v>53574.398297628999</v>
      </c>
      <c r="M49" s="419">
        <v>48292.459141997002</v>
      </c>
      <c r="N49" s="419">
        <v>45400.249963166003</v>
      </c>
      <c r="O49" s="419">
        <v>17761.466692540002</v>
      </c>
      <c r="P49" s="419">
        <v>22343.518098887002</v>
      </c>
      <c r="Q49" s="419">
        <v>13068.390930405001</v>
      </c>
      <c r="R49" s="413">
        <v>111769.49985543397</v>
      </c>
      <c r="S49" s="425">
        <v>778330.24886861304</v>
      </c>
      <c r="T49" s="419">
        <v>13498.131609729999</v>
      </c>
      <c r="U49" s="419">
        <v>103843.286004661</v>
      </c>
      <c r="V49" s="419">
        <v>306396.109394592</v>
      </c>
      <c r="W49" s="413">
        <v>354592.72185963002</v>
      </c>
      <c r="X49" s="621">
        <v>2421.8461411510002</v>
      </c>
      <c r="Y49" s="410">
        <v>1396347.9488346749</v>
      </c>
    </row>
    <row r="50" spans="1:26" ht="18" x14ac:dyDescent="0.2">
      <c r="A50" s="388">
        <v>2020</v>
      </c>
      <c r="B50" s="389" t="s">
        <v>64</v>
      </c>
      <c r="C50" s="409">
        <v>35681.094093</v>
      </c>
      <c r="D50" s="410">
        <v>11261.676334</v>
      </c>
      <c r="E50" s="411">
        <v>24419.417759</v>
      </c>
      <c r="F50" s="412">
        <v>148577.56478399999</v>
      </c>
      <c r="G50" s="410">
        <v>94191.335651000001</v>
      </c>
      <c r="H50" s="410">
        <v>9722.3186839999998</v>
      </c>
      <c r="I50" s="410">
        <v>27525.171600000001</v>
      </c>
      <c r="J50" s="411">
        <v>17138.738848999987</v>
      </c>
      <c r="K50" s="412">
        <v>498904.23623400001</v>
      </c>
      <c r="L50" s="410">
        <v>33144.402300000002</v>
      </c>
      <c r="M50" s="410">
        <v>23449.852154</v>
      </c>
      <c r="N50" s="410">
        <v>168627.33060099999</v>
      </c>
      <c r="O50" s="410">
        <v>18408.02637</v>
      </c>
      <c r="P50" s="410">
        <v>19902.259457</v>
      </c>
      <c r="Q50" s="410">
        <v>11077.897344000001</v>
      </c>
      <c r="R50" s="413">
        <v>224294.468008</v>
      </c>
      <c r="S50" s="412">
        <v>551168.07496799994</v>
      </c>
      <c r="T50" s="410">
        <v>18947.559557</v>
      </c>
      <c r="U50" s="410">
        <v>101178.724464</v>
      </c>
      <c r="V50" s="410">
        <v>296389.42375800002</v>
      </c>
      <c r="W50" s="413">
        <v>134652.3671889999</v>
      </c>
      <c r="X50" s="619">
        <v>8986.9227740000006</v>
      </c>
      <c r="Y50" s="410">
        <v>1243317.892853</v>
      </c>
      <c r="Z50" s="123"/>
    </row>
    <row r="51" spans="1:26" ht="18" x14ac:dyDescent="0.2">
      <c r="A51" s="392"/>
      <c r="B51" s="389" t="s">
        <v>65</v>
      </c>
      <c r="C51" s="409">
        <v>37859.467315000002</v>
      </c>
      <c r="D51" s="410">
        <v>14393.079346</v>
      </c>
      <c r="E51" s="411">
        <v>23466.387969000003</v>
      </c>
      <c r="F51" s="412">
        <v>135280.05019099999</v>
      </c>
      <c r="G51" s="410">
        <v>94882.921230000007</v>
      </c>
      <c r="H51" s="410">
        <v>11347.595240000001</v>
      </c>
      <c r="I51" s="410">
        <v>17604.689870999999</v>
      </c>
      <c r="J51" s="411">
        <v>11444.84384999999</v>
      </c>
      <c r="K51" s="412">
        <v>420348.718689</v>
      </c>
      <c r="L51" s="410">
        <v>26804.125100000001</v>
      </c>
      <c r="M51" s="410">
        <v>25453.499166000001</v>
      </c>
      <c r="N51" s="410">
        <v>143925.40347200001</v>
      </c>
      <c r="O51" s="410">
        <v>29187.942568999999</v>
      </c>
      <c r="P51" s="410">
        <v>22499.439150999999</v>
      </c>
      <c r="Q51" s="410">
        <v>7932.93415</v>
      </c>
      <c r="R51" s="413">
        <v>164545.37508100001</v>
      </c>
      <c r="S51" s="412">
        <v>503235.08685800002</v>
      </c>
      <c r="T51" s="410">
        <v>16046.241813000001</v>
      </c>
      <c r="U51" s="410">
        <v>94996.676028999995</v>
      </c>
      <c r="V51" s="410">
        <v>224982.28477999999</v>
      </c>
      <c r="W51" s="413">
        <v>167209.88423600001</v>
      </c>
      <c r="X51" s="619">
        <v>7623.9802719999998</v>
      </c>
      <c r="Y51" s="410">
        <v>1104347.303325</v>
      </c>
      <c r="Z51" s="123"/>
    </row>
    <row r="52" spans="1:26" ht="18" x14ac:dyDescent="0.2">
      <c r="A52" s="392"/>
      <c r="B52" s="389" t="s">
        <v>66</v>
      </c>
      <c r="C52" s="409">
        <v>32841.366905000003</v>
      </c>
      <c r="D52" s="410">
        <v>6926.3998199999996</v>
      </c>
      <c r="E52" s="411">
        <v>25914.967085000004</v>
      </c>
      <c r="F52" s="412">
        <v>108082.57171</v>
      </c>
      <c r="G52" s="410">
        <v>75590.557704999999</v>
      </c>
      <c r="H52" s="410">
        <v>4018.7284880000002</v>
      </c>
      <c r="I52" s="410">
        <v>22622.275507999999</v>
      </c>
      <c r="J52" s="411">
        <v>5851.0100090000051</v>
      </c>
      <c r="K52" s="412">
        <v>436934.31576000003</v>
      </c>
      <c r="L52" s="410">
        <v>39244.933741000001</v>
      </c>
      <c r="M52" s="410">
        <v>35129.228641000002</v>
      </c>
      <c r="N52" s="410">
        <v>115461.30939900001</v>
      </c>
      <c r="O52" s="410">
        <v>10131.198192</v>
      </c>
      <c r="P52" s="410">
        <v>24551.507850000002</v>
      </c>
      <c r="Q52" s="410">
        <v>23820.008679999999</v>
      </c>
      <c r="R52" s="413">
        <v>188596.12925699999</v>
      </c>
      <c r="S52" s="412">
        <v>645594.08515299996</v>
      </c>
      <c r="T52" s="410">
        <v>7876.8132439999999</v>
      </c>
      <c r="U52" s="410">
        <v>143403.579532</v>
      </c>
      <c r="V52" s="410">
        <v>285821.37201400002</v>
      </c>
      <c r="W52" s="413">
        <v>208492.32036299992</v>
      </c>
      <c r="X52" s="619">
        <v>5450.3177260000002</v>
      </c>
      <c r="Y52" s="410">
        <v>1228902.657254</v>
      </c>
      <c r="Z52" s="123"/>
    </row>
    <row r="53" spans="1:26" x14ac:dyDescent="0.2">
      <c r="A53" s="402"/>
      <c r="B53" s="389" t="s">
        <v>67</v>
      </c>
      <c r="C53" s="424">
        <v>27069.484875999999</v>
      </c>
      <c r="D53" s="419">
        <v>7454.1167390000001</v>
      </c>
      <c r="E53" s="411">
        <v>19615.368136999998</v>
      </c>
      <c r="F53" s="412">
        <v>106872.522782</v>
      </c>
      <c r="G53" s="419">
        <v>78477.332607999997</v>
      </c>
      <c r="H53" s="419">
        <v>8069.9763220000004</v>
      </c>
      <c r="I53" s="419">
        <v>15155.746617000001</v>
      </c>
      <c r="J53" s="411">
        <v>5169.4672350000037</v>
      </c>
      <c r="K53" s="412">
        <v>193526.44891400001</v>
      </c>
      <c r="L53" s="419">
        <v>31129.829824</v>
      </c>
      <c r="M53" s="410">
        <v>15803.127864</v>
      </c>
      <c r="N53" s="410">
        <v>37478.980970999997</v>
      </c>
      <c r="O53" s="410">
        <v>8612.8792150000008</v>
      </c>
      <c r="P53" s="410">
        <v>8316.8822189999992</v>
      </c>
      <c r="Q53" s="410">
        <v>10278.541214000001</v>
      </c>
      <c r="R53" s="413">
        <v>81906.207607000018</v>
      </c>
      <c r="S53" s="412">
        <v>399969.35214700003</v>
      </c>
      <c r="T53" s="419">
        <v>11425.850891</v>
      </c>
      <c r="U53" s="419">
        <v>71855.814532999997</v>
      </c>
      <c r="V53" s="419">
        <v>210159.73065499999</v>
      </c>
      <c r="W53" s="413">
        <v>106527.95606800006</v>
      </c>
      <c r="X53" s="619">
        <v>7733.128044</v>
      </c>
      <c r="Y53" s="410">
        <v>735170.93676299998</v>
      </c>
    </row>
    <row r="54" spans="1:26" x14ac:dyDescent="0.2">
      <c r="A54" s="402"/>
      <c r="B54" s="389" t="s">
        <v>68</v>
      </c>
      <c r="C54" s="409">
        <v>41298.796561000003</v>
      </c>
      <c r="D54" s="410">
        <v>3449.0720329999999</v>
      </c>
      <c r="E54" s="411">
        <v>37849.724528000006</v>
      </c>
      <c r="F54" s="412">
        <v>96372.548918</v>
      </c>
      <c r="G54" s="410">
        <v>70050.559039999993</v>
      </c>
      <c r="H54" s="410">
        <v>4288.2009200000002</v>
      </c>
      <c r="I54" s="410">
        <v>11723.348625000001</v>
      </c>
      <c r="J54" s="411">
        <v>10310.440333000006</v>
      </c>
      <c r="K54" s="412">
        <v>221299.15713800001</v>
      </c>
      <c r="L54" s="410">
        <v>30051.359637000001</v>
      </c>
      <c r="M54" s="410">
        <v>17163.110916000001</v>
      </c>
      <c r="N54" s="410">
        <v>42344.325442000001</v>
      </c>
      <c r="O54" s="410">
        <v>11247.866975999999</v>
      </c>
      <c r="P54" s="410">
        <v>11022.666934000001</v>
      </c>
      <c r="Q54" s="410">
        <v>6497.202679</v>
      </c>
      <c r="R54" s="413">
        <v>102972.62455399999</v>
      </c>
      <c r="S54" s="412">
        <v>381239.35521900002</v>
      </c>
      <c r="T54" s="410">
        <v>8888.7262460000002</v>
      </c>
      <c r="U54" s="410">
        <v>67034.421814999994</v>
      </c>
      <c r="V54" s="410">
        <v>206196.638508</v>
      </c>
      <c r="W54" s="413">
        <v>99119.56865000003</v>
      </c>
      <c r="X54" s="619">
        <v>8995.9416540000002</v>
      </c>
      <c r="Y54" s="410">
        <v>749205.79949</v>
      </c>
    </row>
    <row r="55" spans="1:26" x14ac:dyDescent="0.2">
      <c r="A55" s="402"/>
      <c r="B55" s="403" t="s">
        <v>69</v>
      </c>
      <c r="C55" s="424">
        <v>34833.212722999997</v>
      </c>
      <c r="D55" s="419">
        <v>8894.365812</v>
      </c>
      <c r="E55" s="411">
        <v>25938.846910999997</v>
      </c>
      <c r="F55" s="412">
        <v>143316.09659199999</v>
      </c>
      <c r="G55" s="410">
        <v>96377.107229999994</v>
      </c>
      <c r="H55" s="419">
        <v>11101.287655</v>
      </c>
      <c r="I55" s="419">
        <v>27990.310258000001</v>
      </c>
      <c r="J55" s="411">
        <v>7847.3914489999879</v>
      </c>
      <c r="K55" s="412">
        <v>303262.96583200002</v>
      </c>
      <c r="L55" s="419">
        <v>29674.027773000002</v>
      </c>
      <c r="M55" s="410">
        <v>16726.180550000001</v>
      </c>
      <c r="N55" s="410">
        <v>75141.055949000001</v>
      </c>
      <c r="O55" s="410">
        <v>23383.934020000001</v>
      </c>
      <c r="P55" s="410">
        <v>18741.915582000001</v>
      </c>
      <c r="Q55" s="410">
        <v>24023.323485000001</v>
      </c>
      <c r="R55" s="413">
        <v>115572.52847300004</v>
      </c>
      <c r="S55" s="412">
        <v>457224.78858599998</v>
      </c>
      <c r="T55" s="419">
        <v>11440.332322</v>
      </c>
      <c r="U55" s="419">
        <v>72429.171132000003</v>
      </c>
      <c r="V55" s="419">
        <v>277003.269783</v>
      </c>
      <c r="W55" s="413">
        <v>96352.015348999994</v>
      </c>
      <c r="X55" s="619">
        <v>10218.27715</v>
      </c>
      <c r="Y55" s="410">
        <v>948855.34088300006</v>
      </c>
    </row>
    <row r="56" spans="1:26" x14ac:dyDescent="0.2">
      <c r="A56" s="400"/>
      <c r="B56" s="389" t="s">
        <v>70</v>
      </c>
      <c r="C56" s="409">
        <v>28184.962777000001</v>
      </c>
      <c r="D56" s="410">
        <v>2055.1740279999999</v>
      </c>
      <c r="E56" s="411">
        <v>26129.788748999999</v>
      </c>
      <c r="F56" s="412">
        <v>126285.530253</v>
      </c>
      <c r="G56" s="410">
        <v>79652.152031999998</v>
      </c>
      <c r="H56" s="410">
        <v>15346.420760000001</v>
      </c>
      <c r="I56" s="410">
        <v>19487.629922</v>
      </c>
      <c r="J56" s="411">
        <v>11799.32753900002</v>
      </c>
      <c r="K56" s="412">
        <v>396344.248357</v>
      </c>
      <c r="L56" s="410">
        <v>33673.895676</v>
      </c>
      <c r="M56" s="410">
        <v>17365.673375999999</v>
      </c>
      <c r="N56" s="410">
        <v>111225.05231899999</v>
      </c>
      <c r="O56" s="410">
        <v>29274.330011999999</v>
      </c>
      <c r="P56" s="410">
        <v>20009.704076000002</v>
      </c>
      <c r="Q56" s="410">
        <v>23600.083801000001</v>
      </c>
      <c r="R56" s="413">
        <v>161195.50909700003</v>
      </c>
      <c r="S56" s="412">
        <v>444387.730821</v>
      </c>
      <c r="T56" s="410">
        <v>8019.3697590000002</v>
      </c>
      <c r="U56" s="410">
        <v>57917.443438000002</v>
      </c>
      <c r="V56" s="410">
        <v>269324.58486100001</v>
      </c>
      <c r="W56" s="413">
        <v>109126.33276299998</v>
      </c>
      <c r="X56" s="619">
        <v>15679.769527</v>
      </c>
      <c r="Y56" s="410">
        <v>1010882.2417349999</v>
      </c>
    </row>
    <row r="57" spans="1:26" x14ac:dyDescent="0.2">
      <c r="A57" s="400"/>
      <c r="B57" s="389" t="s">
        <v>71</v>
      </c>
      <c r="C57" s="409">
        <v>35499.183863999999</v>
      </c>
      <c r="D57" s="410">
        <v>3184.7712940000001</v>
      </c>
      <c r="E57" s="411">
        <v>32314.41257</v>
      </c>
      <c r="F57" s="412">
        <v>146637.94622899999</v>
      </c>
      <c r="G57" s="410">
        <v>87100.088673000006</v>
      </c>
      <c r="H57" s="410">
        <v>14009.443139999999</v>
      </c>
      <c r="I57" s="410">
        <v>20245.707804000001</v>
      </c>
      <c r="J57" s="411">
        <v>25282.70661199998</v>
      </c>
      <c r="K57" s="412">
        <v>438532.86476999999</v>
      </c>
      <c r="L57" s="410">
        <v>34114.984489000002</v>
      </c>
      <c r="M57" s="410">
        <v>30178.395075</v>
      </c>
      <c r="N57" s="410">
        <v>132094.63829100001</v>
      </c>
      <c r="O57" s="410">
        <v>24481.840602</v>
      </c>
      <c r="P57" s="410">
        <v>16492.933240999999</v>
      </c>
      <c r="Q57" s="410">
        <v>18669.759875</v>
      </c>
      <c r="R57" s="413">
        <v>182500.31319699998</v>
      </c>
      <c r="S57" s="412">
        <v>492595.10841599997</v>
      </c>
      <c r="T57" s="410">
        <v>9558.8748539999997</v>
      </c>
      <c r="U57" s="410">
        <v>78113.004077000005</v>
      </c>
      <c r="V57" s="410">
        <v>294066.44750900002</v>
      </c>
      <c r="W57" s="413">
        <v>110856.78197599994</v>
      </c>
      <c r="X57" s="619">
        <v>13029.531054999999</v>
      </c>
      <c r="Y57" s="410">
        <v>1126294.6343339998</v>
      </c>
    </row>
    <row r="58" spans="1:26" x14ac:dyDescent="0.2">
      <c r="A58" s="400"/>
      <c r="B58" s="389" t="s">
        <v>72</v>
      </c>
      <c r="C58" s="409">
        <v>28297.399486999999</v>
      </c>
      <c r="D58" s="410">
        <v>3267.9186060000002</v>
      </c>
      <c r="E58" s="411">
        <v>25029.480880999999</v>
      </c>
      <c r="F58" s="412">
        <v>125717.27135700001</v>
      </c>
      <c r="G58" s="410">
        <v>79464.385509</v>
      </c>
      <c r="H58" s="410">
        <v>8654.8978330000009</v>
      </c>
      <c r="I58" s="410">
        <v>28478.123564000001</v>
      </c>
      <c r="J58" s="411">
        <v>9119.8644510000158</v>
      </c>
      <c r="K58" s="412">
        <v>382412.41930800001</v>
      </c>
      <c r="L58" s="410">
        <v>36187.642612000003</v>
      </c>
      <c r="M58" s="410">
        <v>31115.311066999999</v>
      </c>
      <c r="N58" s="410">
        <v>71316.155440000002</v>
      </c>
      <c r="O58" s="410">
        <v>25262.820186000001</v>
      </c>
      <c r="P58" s="410">
        <v>34488.782377000003</v>
      </c>
      <c r="Q58" s="410">
        <v>10560.261815</v>
      </c>
      <c r="R58" s="413">
        <v>173481.44581100001</v>
      </c>
      <c r="S58" s="412">
        <v>504491.55221599998</v>
      </c>
      <c r="T58" s="410">
        <v>10772.386175</v>
      </c>
      <c r="U58" s="410">
        <v>108540.04429599999</v>
      </c>
      <c r="V58" s="410">
        <v>283305.70139499998</v>
      </c>
      <c r="W58" s="413">
        <v>101873.42034999997</v>
      </c>
      <c r="X58" s="619">
        <v>6497.2105689999999</v>
      </c>
      <c r="Y58" s="410">
        <v>1047415.8529369999</v>
      </c>
      <c r="Z58" s="121"/>
    </row>
    <row r="59" spans="1:26" x14ac:dyDescent="0.2">
      <c r="A59" s="404"/>
      <c r="B59" s="476" t="s">
        <v>73</v>
      </c>
      <c r="C59" s="496">
        <v>30273.694135000002</v>
      </c>
      <c r="D59" s="410">
        <v>5168.5551299999997</v>
      </c>
      <c r="E59" s="411">
        <v>25105.139005000001</v>
      </c>
      <c r="F59" s="496">
        <v>135935.80528999999</v>
      </c>
      <c r="G59" s="410">
        <v>81725.050784999999</v>
      </c>
      <c r="H59" s="410">
        <v>18248.560742000001</v>
      </c>
      <c r="I59" s="410">
        <v>31065.267458999999</v>
      </c>
      <c r="J59" s="411">
        <v>4896.9263039999933</v>
      </c>
      <c r="K59" s="496">
        <v>489541.12053100002</v>
      </c>
      <c r="L59" s="410">
        <v>20268.153695000001</v>
      </c>
      <c r="M59" s="410">
        <v>29903.263083000002</v>
      </c>
      <c r="N59" s="410">
        <v>139073.961002</v>
      </c>
      <c r="O59" s="410">
        <v>30878.370536999999</v>
      </c>
      <c r="P59" s="410">
        <v>30908.678820000001</v>
      </c>
      <c r="Q59" s="410">
        <v>25523.534950000001</v>
      </c>
      <c r="R59" s="411">
        <v>212985.158444</v>
      </c>
      <c r="S59" s="496">
        <v>525020.853092</v>
      </c>
      <c r="T59" s="410">
        <v>7311.5447109999996</v>
      </c>
      <c r="U59" s="410">
        <v>116680.78256000001</v>
      </c>
      <c r="V59" s="410">
        <v>254886.44085300001</v>
      </c>
      <c r="W59" s="411">
        <v>146142.08496800001</v>
      </c>
      <c r="X59" s="623">
        <v>4369.475805</v>
      </c>
      <c r="Y59" s="410">
        <v>1185140.9488530001</v>
      </c>
      <c r="Z59" s="91"/>
    </row>
    <row r="60" spans="1:26" x14ac:dyDescent="0.2">
      <c r="A60" s="404"/>
      <c r="B60" s="476" t="s">
        <v>74</v>
      </c>
      <c r="C60" s="496">
        <v>33330.223224000001</v>
      </c>
      <c r="D60" s="410">
        <v>5064.0594330000004</v>
      </c>
      <c r="E60" s="411">
        <v>28266.163790999999</v>
      </c>
      <c r="F60" s="496">
        <v>135945.52131400001</v>
      </c>
      <c r="G60" s="410">
        <v>77994.494686000005</v>
      </c>
      <c r="H60" s="410">
        <v>22436.900299000001</v>
      </c>
      <c r="I60" s="410">
        <v>26226.986231999999</v>
      </c>
      <c r="J60" s="411">
        <v>9287.1400970000104</v>
      </c>
      <c r="K60" s="496">
        <v>564156.418619</v>
      </c>
      <c r="L60" s="410">
        <v>49944.743702</v>
      </c>
      <c r="M60" s="410">
        <v>18013.042129000001</v>
      </c>
      <c r="N60" s="410">
        <v>90055.043865</v>
      </c>
      <c r="O60" s="410">
        <v>30131.501456999998</v>
      </c>
      <c r="P60" s="410">
        <v>33037.270215999997</v>
      </c>
      <c r="Q60" s="410">
        <v>21678.699345000001</v>
      </c>
      <c r="R60" s="411">
        <v>321296.11790499999</v>
      </c>
      <c r="S60" s="496">
        <v>604750.45676500001</v>
      </c>
      <c r="T60" s="410">
        <v>23476.095197999999</v>
      </c>
      <c r="U60" s="410">
        <v>98073.791463000001</v>
      </c>
      <c r="V60" s="410">
        <v>352267.28443399997</v>
      </c>
      <c r="W60" s="411">
        <v>130933.28567000001</v>
      </c>
      <c r="X60" s="623">
        <v>1637.087612</v>
      </c>
      <c r="Y60" s="410">
        <v>1339819.707534</v>
      </c>
      <c r="Z60" s="91"/>
    </row>
    <row r="61" spans="1:26" x14ac:dyDescent="0.2">
      <c r="A61" s="405"/>
      <c r="B61" s="494" t="s">
        <v>75</v>
      </c>
      <c r="C61" s="496">
        <v>41713.768900000003</v>
      </c>
      <c r="D61" s="419">
        <v>3899.2822580000002</v>
      </c>
      <c r="E61" s="411">
        <v>37814.486642000003</v>
      </c>
      <c r="F61" s="496">
        <v>162555.23437200001</v>
      </c>
      <c r="G61" s="411">
        <v>110639.840727</v>
      </c>
      <c r="H61" s="411">
        <v>8120.693808</v>
      </c>
      <c r="I61" s="411">
        <v>35182.218459999996</v>
      </c>
      <c r="J61" s="411">
        <v>8612.4813770000183</v>
      </c>
      <c r="K61" s="496">
        <v>314295.79498499999</v>
      </c>
      <c r="L61" s="410">
        <v>31062.481060999999</v>
      </c>
      <c r="M61" s="410">
        <v>21848.497691</v>
      </c>
      <c r="N61" s="410">
        <v>36374.751362000003</v>
      </c>
      <c r="O61" s="410">
        <v>31049.961918000001</v>
      </c>
      <c r="P61" s="410">
        <v>29976.68924</v>
      </c>
      <c r="Q61" s="410">
        <v>10458.687067999999</v>
      </c>
      <c r="R61" s="411">
        <v>153524.72664499999</v>
      </c>
      <c r="S61" s="496">
        <v>459150.78490700002</v>
      </c>
      <c r="T61" s="410">
        <v>6830.6680720000004</v>
      </c>
      <c r="U61" s="410">
        <v>94338.922254999998</v>
      </c>
      <c r="V61" s="410">
        <v>272597.19221100002</v>
      </c>
      <c r="W61" s="411">
        <v>85384.002368999994</v>
      </c>
      <c r="X61" s="623">
        <v>3874.9087009999998</v>
      </c>
      <c r="Y61" s="410">
        <v>981590.49186499999</v>
      </c>
      <c r="Z61" s="91"/>
    </row>
    <row r="62" spans="1:26" x14ac:dyDescent="0.2">
      <c r="A62" s="388">
        <v>2021</v>
      </c>
      <c r="B62" s="476" t="s">
        <v>64</v>
      </c>
      <c r="C62" s="410">
        <v>30765.595466999999</v>
      </c>
      <c r="D62" s="410">
        <v>2826.6227349999999</v>
      </c>
      <c r="E62" s="411">
        <v>27938.972731999998</v>
      </c>
      <c r="F62" s="410">
        <v>123013.227315</v>
      </c>
      <c r="G62" s="410">
        <v>77557.967747999995</v>
      </c>
      <c r="H62" s="410">
        <v>15194.366405999999</v>
      </c>
      <c r="I62" s="410">
        <v>17172.079908</v>
      </c>
      <c r="J62" s="411">
        <v>13088.813253</v>
      </c>
      <c r="K62" s="410">
        <v>574765.64902000001</v>
      </c>
      <c r="L62" s="410">
        <v>32791.855344000003</v>
      </c>
      <c r="M62" s="410">
        <v>29440.404046</v>
      </c>
      <c r="N62" s="410">
        <v>108690.07750699999</v>
      </c>
      <c r="O62" s="410">
        <v>51543.346882999998</v>
      </c>
      <c r="P62" s="410">
        <v>49185.727739000002</v>
      </c>
      <c r="Q62" s="410">
        <v>22601.308716</v>
      </c>
      <c r="R62" s="411">
        <v>280512.928785</v>
      </c>
      <c r="S62" s="410">
        <v>579139.63041099999</v>
      </c>
      <c r="T62" s="410">
        <v>6638.6076979999998</v>
      </c>
      <c r="U62" s="410">
        <v>117921.956464</v>
      </c>
      <c r="V62" s="410">
        <v>340420.94366300001</v>
      </c>
      <c r="W62" s="411">
        <v>114158.12258600001</v>
      </c>
      <c r="X62" s="411">
        <v>7532.5704420000002</v>
      </c>
      <c r="Y62" s="410">
        <v>1315216.6726549999</v>
      </c>
    </row>
    <row r="63" spans="1:26" x14ac:dyDescent="0.2">
      <c r="A63" s="400"/>
      <c r="B63" s="476" t="s">
        <v>65</v>
      </c>
      <c r="C63" s="410">
        <v>29600.306653</v>
      </c>
      <c r="D63" s="410">
        <v>5271.4322080000002</v>
      </c>
      <c r="E63" s="411">
        <v>24328.874445000001</v>
      </c>
      <c r="F63" s="410">
        <v>124891.22474000001</v>
      </c>
      <c r="G63" s="410">
        <v>87788.464187999998</v>
      </c>
      <c r="H63" s="410">
        <v>13062.048585</v>
      </c>
      <c r="I63" s="410">
        <v>20822.578690999999</v>
      </c>
      <c r="J63" s="411">
        <v>3218.1332760000078</v>
      </c>
      <c r="K63" s="410">
        <v>821782.54304155009</v>
      </c>
      <c r="L63" s="410">
        <v>38155.753148999996</v>
      </c>
      <c r="M63" s="410">
        <v>34031.067277000002</v>
      </c>
      <c r="N63" s="410">
        <v>340908.84490199998</v>
      </c>
      <c r="O63" s="410">
        <v>41175.134318999997</v>
      </c>
      <c r="P63" s="410">
        <v>28487.464947</v>
      </c>
      <c r="Q63" s="410">
        <v>18239.212899999999</v>
      </c>
      <c r="R63" s="411">
        <v>320785.06554755016</v>
      </c>
      <c r="S63" s="410">
        <v>600856.59664799995</v>
      </c>
      <c r="T63" s="410">
        <v>7564.7305480000005</v>
      </c>
      <c r="U63" s="410">
        <v>181913.56039599999</v>
      </c>
      <c r="V63" s="410">
        <v>287714.902038</v>
      </c>
      <c r="W63" s="411">
        <v>123663.403666</v>
      </c>
      <c r="X63" s="411">
        <v>4906.867123</v>
      </c>
      <c r="Y63" s="410">
        <v>1582037.5382055501</v>
      </c>
    </row>
    <row r="64" spans="1:26" x14ac:dyDescent="0.2">
      <c r="A64" s="406"/>
      <c r="B64" s="494" t="s">
        <v>66</v>
      </c>
      <c r="C64" s="410">
        <v>34824.014195999996</v>
      </c>
      <c r="D64" s="419">
        <v>4360.258401</v>
      </c>
      <c r="E64" s="411">
        <v>30463.755794999997</v>
      </c>
      <c r="F64" s="410">
        <v>181937.28400399999</v>
      </c>
      <c r="G64" s="419">
        <v>126126.242571</v>
      </c>
      <c r="H64" s="419">
        <v>4900.4418660000001</v>
      </c>
      <c r="I64" s="419">
        <v>38457.468416000003</v>
      </c>
      <c r="J64" s="411">
        <v>12453.131151000009</v>
      </c>
      <c r="K64" s="410">
        <v>734913.00892037002</v>
      </c>
      <c r="L64" s="419">
        <v>27927.159514999999</v>
      </c>
      <c r="M64" s="419">
        <v>26846.492448000001</v>
      </c>
      <c r="N64" s="419">
        <v>238373.258317</v>
      </c>
      <c r="O64" s="419">
        <v>42468.328550999999</v>
      </c>
      <c r="P64" s="419">
        <v>28201.471906999999</v>
      </c>
      <c r="Q64" s="419">
        <v>53266.593537000001</v>
      </c>
      <c r="R64" s="411">
        <v>317829.70464537002</v>
      </c>
      <c r="S64" s="410">
        <v>1010941.504521</v>
      </c>
      <c r="T64" s="419">
        <v>6368.7619420000001</v>
      </c>
      <c r="U64" s="419">
        <v>163442.714045</v>
      </c>
      <c r="V64" s="419">
        <v>435030.13473400002</v>
      </c>
      <c r="W64" s="411">
        <v>406099.89379999996</v>
      </c>
      <c r="X64" s="411">
        <v>15317.826539</v>
      </c>
      <c r="Y64" s="410">
        <v>1977933.63818037</v>
      </c>
    </row>
    <row r="65" spans="1:26" x14ac:dyDescent="0.2">
      <c r="A65" s="407"/>
      <c r="B65" s="476" t="s">
        <v>67</v>
      </c>
      <c r="C65" s="410">
        <v>59216.832407000002</v>
      </c>
      <c r="D65" s="419">
        <v>5778.1302799999994</v>
      </c>
      <c r="E65" s="411">
        <v>53438.702127000004</v>
      </c>
      <c r="F65" s="410">
        <v>173581.609234</v>
      </c>
      <c r="G65" s="419">
        <v>96538.253855000003</v>
      </c>
      <c r="H65" s="419">
        <v>21587.441421</v>
      </c>
      <c r="I65" s="419">
        <v>28967.085319000002</v>
      </c>
      <c r="J65" s="411">
        <v>26488.828639000014</v>
      </c>
      <c r="K65" s="410">
        <v>417182.96016299998</v>
      </c>
      <c r="L65" s="419">
        <v>41456.684072999997</v>
      </c>
      <c r="M65" s="419">
        <v>18173.751333</v>
      </c>
      <c r="N65" s="419">
        <v>61776.032178000001</v>
      </c>
      <c r="O65" s="419">
        <v>17514.818321999999</v>
      </c>
      <c r="P65" s="419">
        <v>34193.654611999998</v>
      </c>
      <c r="Q65" s="419">
        <v>16164.504842</v>
      </c>
      <c r="R65" s="411">
        <v>227903.514803</v>
      </c>
      <c r="S65" s="410">
        <v>652848.00768599997</v>
      </c>
      <c r="T65" s="419">
        <v>9443.8808989999998</v>
      </c>
      <c r="U65" s="419">
        <v>114558.668301</v>
      </c>
      <c r="V65" s="419">
        <v>403090.27798800002</v>
      </c>
      <c r="W65" s="411">
        <v>125755.180498</v>
      </c>
      <c r="X65" s="411">
        <v>8562.3637429999999</v>
      </c>
      <c r="Y65" s="410">
        <v>1311391.773233</v>
      </c>
      <c r="Z65" s="126"/>
    </row>
    <row r="66" spans="1:26" x14ac:dyDescent="0.2">
      <c r="A66" s="407"/>
      <c r="B66" s="476" t="s">
        <v>68</v>
      </c>
      <c r="C66" s="410">
        <v>33565.614463999998</v>
      </c>
      <c r="D66" s="419">
        <v>7996.6533140000001</v>
      </c>
      <c r="E66" s="411">
        <v>25568.961149999999</v>
      </c>
      <c r="F66" s="410">
        <v>149820.87896500001</v>
      </c>
      <c r="G66" s="419">
        <v>92156.794324000002</v>
      </c>
      <c r="H66" s="419">
        <v>11619.150412000001</v>
      </c>
      <c r="I66" s="419">
        <v>25593.848353000001</v>
      </c>
      <c r="J66" s="411">
        <v>20451.085875999997</v>
      </c>
      <c r="K66" s="410">
        <v>589610.03978899994</v>
      </c>
      <c r="L66" s="419">
        <v>39564.555459000003</v>
      </c>
      <c r="M66" s="419">
        <v>29645.547358</v>
      </c>
      <c r="N66" s="419">
        <v>215286.37112200001</v>
      </c>
      <c r="O66" s="419">
        <v>15286.809652</v>
      </c>
      <c r="P66" s="419">
        <v>33663.939638000003</v>
      </c>
      <c r="Q66" s="419">
        <v>15309.587697000001</v>
      </c>
      <c r="R66" s="411">
        <v>240853.22886299988</v>
      </c>
      <c r="S66" s="410">
        <v>692049.21388299996</v>
      </c>
      <c r="T66" s="419">
        <v>13494.296716999999</v>
      </c>
      <c r="U66" s="419">
        <v>157698.39549299999</v>
      </c>
      <c r="V66" s="419">
        <v>348114.90967800003</v>
      </c>
      <c r="W66" s="411">
        <v>172741.61199499993</v>
      </c>
      <c r="X66" s="411">
        <v>10727.409438000001</v>
      </c>
      <c r="Y66" s="410">
        <v>1475773.1565389999</v>
      </c>
      <c r="Z66" s="126"/>
    </row>
    <row r="67" spans="1:26" x14ac:dyDescent="0.2">
      <c r="A67" s="408"/>
      <c r="B67" s="494" t="s">
        <v>69</v>
      </c>
      <c r="C67" s="410">
        <v>63745.144652000003</v>
      </c>
      <c r="D67" s="419">
        <v>3897.1369660000005</v>
      </c>
      <c r="E67" s="411">
        <v>59848.007686000004</v>
      </c>
      <c r="F67" s="410">
        <v>195311.45027</v>
      </c>
      <c r="G67" s="419">
        <v>107074.08653</v>
      </c>
      <c r="H67" s="419">
        <v>21637.145066000001</v>
      </c>
      <c r="I67" s="419">
        <v>52508.031646000003</v>
      </c>
      <c r="J67" s="411">
        <v>14092.187027999986</v>
      </c>
      <c r="K67" s="410">
        <v>694209.53588700003</v>
      </c>
      <c r="L67" s="419">
        <v>47672.052322000003</v>
      </c>
      <c r="M67" s="419">
        <v>27322.048558999999</v>
      </c>
      <c r="N67" s="419">
        <v>207218.18803399999</v>
      </c>
      <c r="O67" s="419">
        <v>25414.220567</v>
      </c>
      <c r="P67" s="419">
        <v>31515.459233000001</v>
      </c>
      <c r="Q67" s="419">
        <v>20736.026099999999</v>
      </c>
      <c r="R67" s="411">
        <v>334331.54107200005</v>
      </c>
      <c r="S67" s="410">
        <v>934689.64870500006</v>
      </c>
      <c r="T67" s="419">
        <v>11447.465311</v>
      </c>
      <c r="U67" s="419">
        <v>206724.329738</v>
      </c>
      <c r="V67" s="419">
        <v>413684.39969400002</v>
      </c>
      <c r="W67" s="411">
        <v>302833.45396200009</v>
      </c>
      <c r="X67" s="411">
        <v>17213.615141999999</v>
      </c>
      <c r="Y67" s="410">
        <v>1905169.3946560002</v>
      </c>
      <c r="Z67" s="126"/>
    </row>
    <row r="68" spans="1:26" x14ac:dyDescent="0.2">
      <c r="A68" s="400"/>
      <c r="B68" s="476" t="s">
        <v>70</v>
      </c>
      <c r="C68" s="484">
        <v>44746.556380000002</v>
      </c>
      <c r="D68" s="419">
        <v>3735.544406</v>
      </c>
      <c r="E68" s="411">
        <v>41011.011974000001</v>
      </c>
      <c r="F68" s="484">
        <v>180694.11288299999</v>
      </c>
      <c r="G68" s="419">
        <v>111772.06576699999</v>
      </c>
      <c r="H68" s="419">
        <v>13781.184525000001</v>
      </c>
      <c r="I68" s="419">
        <v>42451.453019</v>
      </c>
      <c r="J68" s="411">
        <v>12689.409572000004</v>
      </c>
      <c r="K68" s="484">
        <v>716403.11997700005</v>
      </c>
      <c r="L68" s="419">
        <v>46058.635196000003</v>
      </c>
      <c r="M68" s="419">
        <v>20761.599455</v>
      </c>
      <c r="N68" s="419">
        <v>211465.82279899999</v>
      </c>
      <c r="O68" s="419">
        <v>36229.911376999997</v>
      </c>
      <c r="P68" s="419">
        <v>39193.763045</v>
      </c>
      <c r="Q68" s="419">
        <v>15444.257157</v>
      </c>
      <c r="R68" s="411">
        <v>347249.13094800012</v>
      </c>
      <c r="S68" s="484">
        <v>788692.65925599996</v>
      </c>
      <c r="T68" s="419">
        <v>11506.440742000001</v>
      </c>
      <c r="U68" s="419">
        <v>148982.595447</v>
      </c>
      <c r="V68" s="419">
        <v>385758.75085499999</v>
      </c>
      <c r="W68" s="411">
        <v>242444.87221199996</v>
      </c>
      <c r="X68" s="624">
        <v>10218.42114</v>
      </c>
      <c r="Y68" s="410">
        <v>1740754.8696360001</v>
      </c>
    </row>
    <row r="69" spans="1:26" x14ac:dyDescent="0.2">
      <c r="A69" s="400"/>
      <c r="B69" s="476" t="s">
        <v>71</v>
      </c>
      <c r="C69" s="484">
        <v>40781.589489999998</v>
      </c>
      <c r="D69" s="419">
        <v>5026.5176970000002</v>
      </c>
      <c r="E69" s="411">
        <v>35755.071792999996</v>
      </c>
      <c r="F69" s="484">
        <v>215207.050896</v>
      </c>
      <c r="G69" s="419">
        <v>139198.19691999999</v>
      </c>
      <c r="H69" s="419">
        <v>22312.667914000001</v>
      </c>
      <c r="I69" s="419">
        <v>41474.146539000001</v>
      </c>
      <c r="J69" s="411">
        <v>12222.039523000014</v>
      </c>
      <c r="K69" s="484">
        <v>829316.18931299995</v>
      </c>
      <c r="L69" s="419">
        <v>48187.861455999999</v>
      </c>
      <c r="M69" s="419">
        <v>28035.698314000001</v>
      </c>
      <c r="N69" s="419">
        <v>211894.63102599999</v>
      </c>
      <c r="O69" s="419">
        <v>45264.128840999998</v>
      </c>
      <c r="P69" s="419">
        <v>43975.475538999999</v>
      </c>
      <c r="Q69" s="419">
        <v>26104.687053000001</v>
      </c>
      <c r="R69" s="411">
        <v>425853.70708399999</v>
      </c>
      <c r="S69" s="484">
        <v>910636.00219599996</v>
      </c>
      <c r="T69" s="419">
        <v>11461.638244</v>
      </c>
      <c r="U69" s="419">
        <v>164055.27329799999</v>
      </c>
      <c r="V69" s="419">
        <v>444908.26283100003</v>
      </c>
      <c r="W69" s="411">
        <v>290210.82782299991</v>
      </c>
      <c r="X69" s="624">
        <v>9976.9420329999994</v>
      </c>
      <c r="Y69" s="410">
        <v>2005917.7739279999</v>
      </c>
    </row>
    <row r="70" spans="1:26" x14ac:dyDescent="0.2">
      <c r="A70" s="406"/>
      <c r="B70" s="494" t="s">
        <v>72</v>
      </c>
      <c r="C70" s="484">
        <v>52592.504845000003</v>
      </c>
      <c r="D70" s="419">
        <v>7826.0557709999994</v>
      </c>
      <c r="E70" s="411">
        <v>44766.449074000004</v>
      </c>
      <c r="F70" s="484">
        <v>184542.24484500001</v>
      </c>
      <c r="G70" s="419">
        <v>93033.100433</v>
      </c>
      <c r="H70" s="419">
        <v>10043.653113</v>
      </c>
      <c r="I70" s="419">
        <v>64428.187009000001</v>
      </c>
      <c r="J70" s="411">
        <v>17037.304290000029</v>
      </c>
      <c r="K70" s="484">
        <v>557362.71751900006</v>
      </c>
      <c r="L70" s="419">
        <v>52124.132270000002</v>
      </c>
      <c r="M70" s="419">
        <v>28580.443705999998</v>
      </c>
      <c r="N70" s="419">
        <v>129980.64313500001</v>
      </c>
      <c r="O70" s="419">
        <v>27334.765576000002</v>
      </c>
      <c r="P70" s="419">
        <v>44247.880971999999</v>
      </c>
      <c r="Q70" s="419">
        <v>19647.897056999998</v>
      </c>
      <c r="R70" s="411">
        <v>255446.95480300003</v>
      </c>
      <c r="S70" s="484">
        <v>773469.37917299999</v>
      </c>
      <c r="T70" s="419">
        <v>7810.0310509999999</v>
      </c>
      <c r="U70" s="419">
        <v>155382.85784899999</v>
      </c>
      <c r="V70" s="419">
        <v>444371.75095100002</v>
      </c>
      <c r="W70" s="411">
        <v>165904.73932199995</v>
      </c>
      <c r="X70" s="624">
        <v>21221.813558999998</v>
      </c>
      <c r="Y70" s="410">
        <v>1589188.6599409999</v>
      </c>
    </row>
    <row r="71" spans="1:26" x14ac:dyDescent="0.2">
      <c r="A71" s="400"/>
      <c r="B71" s="476" t="s">
        <v>73</v>
      </c>
      <c r="C71" s="410">
        <v>44244.711457999998</v>
      </c>
      <c r="D71" s="410">
        <v>9099.4983939999984</v>
      </c>
      <c r="E71" s="411">
        <v>35145.213063999996</v>
      </c>
      <c r="F71" s="410">
        <v>196369.34109199999</v>
      </c>
      <c r="G71" s="410">
        <v>120318.516451</v>
      </c>
      <c r="H71" s="410">
        <v>22020.496466000001</v>
      </c>
      <c r="I71" s="410">
        <v>29407.200009</v>
      </c>
      <c r="J71" s="411">
        <v>24623.12816599998</v>
      </c>
      <c r="K71" s="410">
        <v>910264.96493500005</v>
      </c>
      <c r="L71" s="410">
        <v>36813.599710000002</v>
      </c>
      <c r="M71" s="410">
        <v>23528.278811</v>
      </c>
      <c r="N71" s="410">
        <v>185568.390078</v>
      </c>
      <c r="O71" s="410">
        <v>42585.286302</v>
      </c>
      <c r="P71" s="410">
        <v>58664.285100000001</v>
      </c>
      <c r="Q71" s="410">
        <v>35148.253343999997</v>
      </c>
      <c r="R71" s="411">
        <v>527956.87159000011</v>
      </c>
      <c r="S71" s="410">
        <v>921055.39140199998</v>
      </c>
      <c r="T71" s="410">
        <v>12494.154377000001</v>
      </c>
      <c r="U71" s="410">
        <v>154521.363813</v>
      </c>
      <c r="V71" s="410">
        <v>494224.53623799997</v>
      </c>
      <c r="W71" s="411">
        <v>259815.33697399998</v>
      </c>
      <c r="X71" s="411">
        <v>12559.881841</v>
      </c>
      <c r="Y71" s="410">
        <v>2084494.290728</v>
      </c>
      <c r="Z71" s="493"/>
    </row>
    <row r="72" spans="1:26" x14ac:dyDescent="0.2">
      <c r="A72" s="400"/>
      <c r="B72" s="476" t="s">
        <v>74</v>
      </c>
      <c r="C72" s="410">
        <v>68079.142949999994</v>
      </c>
      <c r="D72" s="410">
        <v>15064.248426999999</v>
      </c>
      <c r="E72" s="411">
        <v>53014.894522999995</v>
      </c>
      <c r="F72" s="410">
        <v>188979.209584</v>
      </c>
      <c r="G72" s="410">
        <v>124103.64284</v>
      </c>
      <c r="H72" s="410">
        <v>11147.269507000001</v>
      </c>
      <c r="I72" s="410">
        <v>42982.391443</v>
      </c>
      <c r="J72" s="411">
        <v>10745.905793999991</v>
      </c>
      <c r="K72" s="410">
        <v>1018802.5700759999</v>
      </c>
      <c r="L72" s="410">
        <v>57524.294246999998</v>
      </c>
      <c r="M72" s="410">
        <v>28571.489356999999</v>
      </c>
      <c r="N72" s="410">
        <v>193833.28443699999</v>
      </c>
      <c r="O72" s="410">
        <v>47835.094925999998</v>
      </c>
      <c r="P72" s="410">
        <v>43804.763070000001</v>
      </c>
      <c r="Q72" s="410">
        <v>17411.23415</v>
      </c>
      <c r="R72" s="411">
        <v>629822.409889</v>
      </c>
      <c r="S72" s="410">
        <v>924718.30283099995</v>
      </c>
      <c r="T72" s="410">
        <v>9483.6299999999992</v>
      </c>
      <c r="U72" s="410">
        <v>162980.75485999999</v>
      </c>
      <c r="V72" s="410">
        <v>573177.94102599996</v>
      </c>
      <c r="W72" s="411">
        <v>179075.976945</v>
      </c>
      <c r="X72" s="411">
        <v>15157.25172</v>
      </c>
      <c r="Y72" s="410">
        <v>2215736.4771609996</v>
      </c>
    </row>
    <row r="73" spans="1:26" x14ac:dyDescent="0.2">
      <c r="A73" s="406"/>
      <c r="B73" s="494" t="s">
        <v>75</v>
      </c>
      <c r="C73" s="419">
        <v>49147.726561000003</v>
      </c>
      <c r="D73" s="419">
        <v>11598.087168</v>
      </c>
      <c r="E73" s="489">
        <v>37549.639393000005</v>
      </c>
      <c r="F73" s="410">
        <v>186352.106982</v>
      </c>
      <c r="G73" s="419">
        <v>95934.708979999996</v>
      </c>
      <c r="H73" s="419">
        <v>21101.937635999999</v>
      </c>
      <c r="I73" s="419">
        <v>58636.483744999998</v>
      </c>
      <c r="J73" s="489">
        <v>10678.976621000009</v>
      </c>
      <c r="K73" s="410">
        <v>493346.09210499999</v>
      </c>
      <c r="L73" s="419">
        <v>41484.529805999999</v>
      </c>
      <c r="M73" s="419">
        <v>31108.702674</v>
      </c>
      <c r="N73" s="419">
        <v>37114.895156999999</v>
      </c>
      <c r="O73" s="419">
        <v>30205.497617000001</v>
      </c>
      <c r="P73" s="419">
        <v>34573.728862000004</v>
      </c>
      <c r="Q73" s="419">
        <v>15594.649869999999</v>
      </c>
      <c r="R73" s="489">
        <v>303264.08811899996</v>
      </c>
      <c r="S73" s="410">
        <v>897981.87690699997</v>
      </c>
      <c r="T73" s="419">
        <v>11925.772894</v>
      </c>
      <c r="U73" s="419">
        <v>112881.87785400001</v>
      </c>
      <c r="V73" s="419">
        <v>585252.41122600005</v>
      </c>
      <c r="W73" s="489">
        <v>187921.8149329999</v>
      </c>
      <c r="X73" s="411">
        <v>13522.905043999999</v>
      </c>
      <c r="Y73" s="410">
        <v>1640350.7075990001</v>
      </c>
    </row>
    <row r="74" spans="1:26" x14ac:dyDescent="0.2">
      <c r="A74" s="495">
        <v>2022</v>
      </c>
      <c r="B74" s="492" t="s">
        <v>64</v>
      </c>
      <c r="C74" s="415">
        <v>41191.727757000001</v>
      </c>
      <c r="D74" s="415">
        <v>6533.6881990000002</v>
      </c>
      <c r="E74" s="415">
        <v>34658.039558000004</v>
      </c>
      <c r="F74" s="415">
        <v>192548.03297915799</v>
      </c>
      <c r="G74" s="415">
        <v>117057.60110415801</v>
      </c>
      <c r="H74" s="415">
        <v>7813.7246139999997</v>
      </c>
      <c r="I74" s="415">
        <v>56664.250330000003</v>
      </c>
      <c r="J74" s="415">
        <v>11012.456930999964</v>
      </c>
      <c r="K74" s="415">
        <v>803095.69210821902</v>
      </c>
      <c r="L74" s="415">
        <v>36872.652216000002</v>
      </c>
      <c r="M74" s="415">
        <v>26974.558396</v>
      </c>
      <c r="N74" s="415">
        <v>193533.782618759</v>
      </c>
      <c r="O74" s="415">
        <v>25725.172489</v>
      </c>
      <c r="P74" s="415">
        <v>85412.815017279005</v>
      </c>
      <c r="Q74" s="415">
        <v>17519.105028999998</v>
      </c>
      <c r="R74" s="415">
        <v>417057.60634218098</v>
      </c>
      <c r="S74" s="415">
        <v>967578.55197286897</v>
      </c>
      <c r="T74" s="415">
        <v>16545.814171999999</v>
      </c>
      <c r="U74" s="415">
        <v>189740.77472766198</v>
      </c>
      <c r="V74" s="415">
        <v>509830.98026899999</v>
      </c>
      <c r="W74" s="415">
        <v>251460.98280420701</v>
      </c>
      <c r="X74" s="415">
        <v>9818.783797</v>
      </c>
      <c r="Y74" s="415">
        <v>2014232.7886142458</v>
      </c>
    </row>
    <row r="75" spans="1:26" x14ac:dyDescent="0.2">
      <c r="A75" s="491"/>
      <c r="B75" s="492" t="s">
        <v>65</v>
      </c>
      <c r="C75" s="415">
        <v>37266.066299999999</v>
      </c>
      <c r="D75" s="415">
        <v>5137.5535840000002</v>
      </c>
      <c r="E75" s="415">
        <v>32128.512715999997</v>
      </c>
      <c r="F75" s="415">
        <v>164340.997928</v>
      </c>
      <c r="G75" s="415">
        <v>86246.294601999994</v>
      </c>
      <c r="H75" s="415">
        <v>27894.282405999998</v>
      </c>
      <c r="I75" s="415">
        <v>17089.737213</v>
      </c>
      <c r="J75" s="415">
        <v>33110.683706999989</v>
      </c>
      <c r="K75" s="415">
        <v>1096579.772318556</v>
      </c>
      <c r="L75" s="415">
        <v>32514.139919000001</v>
      </c>
      <c r="M75" s="415">
        <v>53428.840322999997</v>
      </c>
      <c r="N75" s="415">
        <v>322652.71641875099</v>
      </c>
      <c r="O75" s="415">
        <v>52236.156050999998</v>
      </c>
      <c r="P75" s="415">
        <v>29722.719286</v>
      </c>
      <c r="Q75" s="415">
        <v>30307.698903</v>
      </c>
      <c r="R75" s="415">
        <v>575717.50141780498</v>
      </c>
      <c r="S75" s="415">
        <v>741359.96618800005</v>
      </c>
      <c r="T75" s="415">
        <v>10232.376495</v>
      </c>
      <c r="U75" s="415">
        <v>98640.581313999995</v>
      </c>
      <c r="V75" s="415">
        <v>466348.71947299998</v>
      </c>
      <c r="W75" s="415">
        <v>166138.28890600009</v>
      </c>
      <c r="X75" s="415">
        <v>12978.821925</v>
      </c>
      <c r="Y75" s="415">
        <v>2052525.6246595562</v>
      </c>
    </row>
    <row r="76" spans="1:26" x14ac:dyDescent="0.2">
      <c r="A76" s="491"/>
      <c r="B76" s="492" t="s">
        <v>66</v>
      </c>
      <c r="C76" s="415">
        <v>74155.087899000006</v>
      </c>
      <c r="D76" s="415">
        <v>10700.130268999999</v>
      </c>
      <c r="E76" s="415">
        <v>63454.957630000004</v>
      </c>
      <c r="F76" s="415">
        <v>247776.80371599999</v>
      </c>
      <c r="G76" s="415">
        <v>134027.67781299999</v>
      </c>
      <c r="H76" s="415">
        <v>20133.332112</v>
      </c>
      <c r="I76" s="415">
        <v>48453.515063999999</v>
      </c>
      <c r="J76" s="415">
        <v>45162.278726999997</v>
      </c>
      <c r="K76" s="415">
        <v>654601.33388131391</v>
      </c>
      <c r="L76" s="415">
        <v>42882.035548</v>
      </c>
      <c r="M76" s="415">
        <v>44920.189993922999</v>
      </c>
      <c r="N76" s="415">
        <v>102706.238783843</v>
      </c>
      <c r="O76" s="415">
        <v>23886.812661</v>
      </c>
      <c r="P76" s="415">
        <v>111435.11234220599</v>
      </c>
      <c r="Q76" s="415">
        <v>14387.252632</v>
      </c>
      <c r="R76" s="415">
        <v>314383.69192034192</v>
      </c>
      <c r="S76" s="415">
        <v>847406.94990472298</v>
      </c>
      <c r="T76" s="415">
        <v>9294.8397399999994</v>
      </c>
      <c r="U76" s="415">
        <v>127192.834882</v>
      </c>
      <c r="V76" s="415">
        <v>531343.21470100002</v>
      </c>
      <c r="W76" s="415">
        <v>179576.060581723</v>
      </c>
      <c r="X76" s="415">
        <v>10127.265754</v>
      </c>
      <c r="Y76" s="415">
        <v>1834067.4411550367</v>
      </c>
    </row>
  </sheetData>
  <mergeCells count="5">
    <mergeCell ref="A1:K1"/>
    <mergeCell ref="C2:E2"/>
    <mergeCell ref="F2:J2"/>
    <mergeCell ref="K2:Q2"/>
    <mergeCell ref="S2:V2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9"/>
  <sheetViews>
    <sheetView zoomScale="112" zoomScaleNormal="112" workbookViewId="0">
      <selection activeCell="D8" sqref="D8"/>
    </sheetView>
  </sheetViews>
  <sheetFormatPr defaultColWidth="9.14453125" defaultRowHeight="15" x14ac:dyDescent="0.2"/>
  <cols>
    <col min="1" max="1" width="6.9921875" style="119" customWidth="1"/>
    <col min="2" max="2" width="10.76171875" style="119" bestFit="1" customWidth="1"/>
    <col min="3" max="4" width="16.41015625" style="119" customWidth="1"/>
    <col min="5" max="5" width="16.41015625" style="121" customWidth="1"/>
    <col min="6" max="25" width="16.41015625" style="119" customWidth="1"/>
    <col min="26" max="26" width="17.890625" style="119" bestFit="1" customWidth="1"/>
    <col min="27" max="16384" width="9.14453125" style="89"/>
  </cols>
  <sheetData>
    <row r="1" spans="1:26" ht="18.75" x14ac:dyDescent="0.4">
      <c r="A1" s="678" t="s">
        <v>321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80"/>
    </row>
    <row r="2" spans="1:26" x14ac:dyDescent="0.2">
      <c r="A2" s="120"/>
      <c r="B2" s="282"/>
      <c r="C2" s="674" t="s">
        <v>104</v>
      </c>
      <c r="D2" s="675"/>
      <c r="E2" s="676"/>
      <c r="F2" s="674" t="s">
        <v>105</v>
      </c>
      <c r="G2" s="675"/>
      <c r="H2" s="675"/>
      <c r="I2" s="677"/>
      <c r="J2" s="285"/>
      <c r="K2" s="674" t="s">
        <v>106</v>
      </c>
      <c r="L2" s="675"/>
      <c r="M2" s="675"/>
      <c r="N2" s="675"/>
      <c r="O2" s="675"/>
      <c r="P2" s="675"/>
      <c r="Q2" s="675"/>
      <c r="R2" s="676"/>
      <c r="S2" s="674" t="s">
        <v>107</v>
      </c>
      <c r="T2" s="675"/>
      <c r="U2" s="675"/>
      <c r="V2" s="675"/>
      <c r="W2" s="676"/>
      <c r="X2" s="645" t="s">
        <v>108</v>
      </c>
      <c r="Y2" s="652" t="s">
        <v>100</v>
      </c>
    </row>
    <row r="3" spans="1:26" x14ac:dyDescent="0.2">
      <c r="A3" s="120"/>
      <c r="B3" s="130"/>
      <c r="C3" s="337" t="s">
        <v>100</v>
      </c>
      <c r="D3" s="131" t="s">
        <v>109</v>
      </c>
      <c r="E3" s="130" t="s">
        <v>110</v>
      </c>
      <c r="F3" s="337" t="s">
        <v>100</v>
      </c>
      <c r="G3" s="131" t="s">
        <v>111</v>
      </c>
      <c r="H3" s="131" t="s">
        <v>33</v>
      </c>
      <c r="I3" s="131" t="s">
        <v>40</v>
      </c>
      <c r="J3" s="285" t="s">
        <v>110</v>
      </c>
      <c r="K3" s="337" t="s">
        <v>100</v>
      </c>
      <c r="L3" s="131" t="s">
        <v>39</v>
      </c>
      <c r="M3" s="131" t="s">
        <v>112</v>
      </c>
      <c r="N3" s="131" t="s">
        <v>31</v>
      </c>
      <c r="O3" s="131" t="s">
        <v>29</v>
      </c>
      <c r="P3" s="131" t="s">
        <v>30</v>
      </c>
      <c r="Q3" s="131" t="s">
        <v>28</v>
      </c>
      <c r="R3" s="285" t="s">
        <v>110</v>
      </c>
      <c r="S3" s="337" t="s">
        <v>100</v>
      </c>
      <c r="T3" s="131" t="s">
        <v>114</v>
      </c>
      <c r="U3" s="131" t="s">
        <v>27</v>
      </c>
      <c r="V3" s="120" t="s">
        <v>37</v>
      </c>
      <c r="W3" s="291" t="s">
        <v>110</v>
      </c>
      <c r="X3" s="646"/>
      <c r="Y3" s="120"/>
    </row>
    <row r="4" spans="1:26" x14ac:dyDescent="0.2">
      <c r="A4" s="120">
        <v>2018</v>
      </c>
      <c r="B4" s="130" t="s">
        <v>57</v>
      </c>
      <c r="C4" s="361">
        <v>2331608.4046</v>
      </c>
      <c r="D4" s="132">
        <v>1041085.65001</v>
      </c>
      <c r="E4" s="288">
        <v>1290522.75459</v>
      </c>
      <c r="F4" s="361">
        <v>2416938.6175000002</v>
      </c>
      <c r="G4" s="132">
        <v>1094529.3383200001</v>
      </c>
      <c r="H4" s="132">
        <v>483146.52466785902</v>
      </c>
      <c r="I4" s="132">
        <v>438217.82159571198</v>
      </c>
      <c r="J4" s="286">
        <v>401044.93291642889</v>
      </c>
      <c r="K4" s="361">
        <v>8182666.4571000002</v>
      </c>
      <c r="L4" s="132">
        <v>429085.80232189997</v>
      </c>
      <c r="M4" s="132">
        <v>697228.56125999999</v>
      </c>
      <c r="N4" s="132">
        <v>2038142.82969</v>
      </c>
      <c r="O4" s="132">
        <v>637801.18630599999</v>
      </c>
      <c r="P4" s="132">
        <v>1305725.9131700001</v>
      </c>
      <c r="Q4" s="132">
        <v>1957501.1323500001</v>
      </c>
      <c r="R4" s="286">
        <v>1117181.0320021007</v>
      </c>
      <c r="S4" s="361">
        <v>5397197.2381999996</v>
      </c>
      <c r="T4" s="132">
        <v>174880.633573</v>
      </c>
      <c r="U4" s="132">
        <v>3020948.7216999996</v>
      </c>
      <c r="V4" s="132">
        <v>378541.60334599996</v>
      </c>
      <c r="W4" s="286">
        <v>1822826.2795810001</v>
      </c>
      <c r="X4" s="640">
        <v>203629.26177000001</v>
      </c>
      <c r="Y4" s="132">
        <v>18532039.979169998</v>
      </c>
      <c r="Z4" s="292"/>
    </row>
    <row r="5" spans="1:26" x14ac:dyDescent="0.2">
      <c r="A5" s="120">
        <v>2019</v>
      </c>
      <c r="B5" s="130" t="s">
        <v>57</v>
      </c>
      <c r="C5" s="361">
        <v>3922453.8627514858</v>
      </c>
      <c r="D5" s="132">
        <v>2240030.564076771</v>
      </c>
      <c r="E5" s="288">
        <v>1682423.2986747148</v>
      </c>
      <c r="F5" s="361">
        <v>2048388.0465452592</v>
      </c>
      <c r="G5" s="132">
        <v>1008343.2867433419</v>
      </c>
      <c r="H5" s="132">
        <v>481037.23871802998</v>
      </c>
      <c r="I5" s="132">
        <v>304823.126278051</v>
      </c>
      <c r="J5" s="286">
        <v>254184.39480583626</v>
      </c>
      <c r="K5" s="361">
        <v>7617291.1151146423</v>
      </c>
      <c r="L5" s="132">
        <v>415056.11257552699</v>
      </c>
      <c r="M5" s="132">
        <v>416408.25304647</v>
      </c>
      <c r="N5" s="132">
        <v>1742592.768498709</v>
      </c>
      <c r="O5" s="132">
        <v>761747.03701947303</v>
      </c>
      <c r="P5" s="132">
        <v>1270718.2697173678</v>
      </c>
      <c r="Q5" s="132">
        <v>1903834.1809607679</v>
      </c>
      <c r="R5" s="286">
        <v>1106934.493296328</v>
      </c>
      <c r="S5" s="361">
        <v>5421550.326532457</v>
      </c>
      <c r="T5" s="132">
        <v>102636.53649366999</v>
      </c>
      <c r="U5" s="132">
        <v>2957817.4558628891</v>
      </c>
      <c r="V5" s="132">
        <v>595989.19894653698</v>
      </c>
      <c r="W5" s="286">
        <v>1765107.1352293608</v>
      </c>
      <c r="X5" s="640">
        <v>182550.76520579</v>
      </c>
      <c r="Y5" s="132">
        <v>19192234.116149634</v>
      </c>
      <c r="Z5" s="643"/>
    </row>
    <row r="6" spans="1:26" x14ac:dyDescent="0.2">
      <c r="A6" s="120">
        <v>2020</v>
      </c>
      <c r="B6" s="283" t="s">
        <v>57</v>
      </c>
      <c r="C6" s="362">
        <v>2374887.8650165261</v>
      </c>
      <c r="D6" s="134">
        <v>841332.50306471589</v>
      </c>
      <c r="E6" s="289">
        <v>1533555.3619518103</v>
      </c>
      <c r="F6" s="362">
        <v>850175.86742181005</v>
      </c>
      <c r="G6" s="134">
        <v>382197.73743679997</v>
      </c>
      <c r="H6" s="134">
        <v>287047.38127052004</v>
      </c>
      <c r="I6" s="134">
        <v>53873.220746220002</v>
      </c>
      <c r="J6" s="287">
        <v>127057.52796827012</v>
      </c>
      <c r="K6" s="362">
        <v>4868971.6713199746</v>
      </c>
      <c r="L6" s="134">
        <v>116892.18503157001</v>
      </c>
      <c r="M6" s="134">
        <v>310162.23013109498</v>
      </c>
      <c r="N6" s="134">
        <v>1072294.5664248699</v>
      </c>
      <c r="O6" s="134">
        <v>440198.56906246004</v>
      </c>
      <c r="P6" s="134">
        <v>565612.78356893</v>
      </c>
      <c r="Q6" s="134">
        <v>1361963.9749559199</v>
      </c>
      <c r="R6" s="287">
        <v>1001847.3621451296</v>
      </c>
      <c r="S6" s="362">
        <v>4307663.2915015575</v>
      </c>
      <c r="T6" s="134">
        <v>100540.78569555</v>
      </c>
      <c r="U6" s="134">
        <v>1880450.3436235301</v>
      </c>
      <c r="V6" s="134">
        <v>633481.58181818505</v>
      </c>
      <c r="W6" s="287">
        <v>1693190.5803642925</v>
      </c>
      <c r="X6" s="641">
        <v>120985.748587608</v>
      </c>
      <c r="Y6" s="134">
        <v>12522684.443847476</v>
      </c>
      <c r="Z6" s="135"/>
    </row>
    <row r="7" spans="1:26" s="119" customFormat="1" x14ac:dyDescent="0.2">
      <c r="A7" s="120">
        <v>2021</v>
      </c>
      <c r="B7" s="497" t="s">
        <v>57</v>
      </c>
      <c r="C7" s="361">
        <v>2413388.7471043668</v>
      </c>
      <c r="D7" s="132">
        <v>1241507.2553182929</v>
      </c>
      <c r="E7" s="288">
        <v>1171881.4917860739</v>
      </c>
      <c r="F7" s="351">
        <v>2470454.9007572527</v>
      </c>
      <c r="G7" s="132">
        <v>800345.21810402395</v>
      </c>
      <c r="H7" s="132">
        <v>857940.63749709504</v>
      </c>
      <c r="I7" s="132">
        <v>496797.453803287</v>
      </c>
      <c r="J7" s="132">
        <v>315371.59135284688</v>
      </c>
      <c r="K7" s="354">
        <v>7475598.9654651638</v>
      </c>
      <c r="L7" s="132">
        <v>330703.37761439598</v>
      </c>
      <c r="M7" s="132">
        <v>448579.85697198601</v>
      </c>
      <c r="N7" s="132">
        <v>1135125.8368282989</v>
      </c>
      <c r="O7" s="132">
        <v>759172.56361809792</v>
      </c>
      <c r="P7" s="132">
        <v>1190544.0751515049</v>
      </c>
      <c r="Q7" s="132">
        <v>2232077.6501726387</v>
      </c>
      <c r="R7" s="132">
        <v>1379395.6051082409</v>
      </c>
      <c r="S7" s="351">
        <v>6386957.6186527386</v>
      </c>
      <c r="T7" s="132">
        <v>153899.99406924</v>
      </c>
      <c r="U7" s="132">
        <v>3095942.655652828</v>
      </c>
      <c r="V7" s="132">
        <v>739002.74866253999</v>
      </c>
      <c r="W7" s="132">
        <v>2398112.2202681312</v>
      </c>
      <c r="X7" s="647">
        <v>161388.48179290703</v>
      </c>
      <c r="Y7" s="132">
        <v>18907788.713772431</v>
      </c>
      <c r="Z7" s="498"/>
    </row>
    <row r="8" spans="1:26" s="119" customFormat="1" x14ac:dyDescent="0.2">
      <c r="A8" s="356">
        <v>2022</v>
      </c>
      <c r="B8" s="367" t="s">
        <v>313</v>
      </c>
      <c r="C8" s="368">
        <v>442761.94502546504</v>
      </c>
      <c r="D8" s="369">
        <v>329639.80588263995</v>
      </c>
      <c r="E8" s="370">
        <v>113122.13914282509</v>
      </c>
      <c r="F8" s="357">
        <v>895869.47969330894</v>
      </c>
      <c r="G8" s="369">
        <v>372727.71558823797</v>
      </c>
      <c r="H8" s="369">
        <v>261180.044589286</v>
      </c>
      <c r="I8" s="369">
        <v>212035.10735734698</v>
      </c>
      <c r="J8" s="370">
        <v>49926.612158437958</v>
      </c>
      <c r="K8" s="359">
        <v>3046072.3704440431</v>
      </c>
      <c r="L8" s="369">
        <v>101442.68220000701</v>
      </c>
      <c r="M8" s="369">
        <v>193265.63707685701</v>
      </c>
      <c r="N8" s="369">
        <v>660588.98783906002</v>
      </c>
      <c r="O8" s="369">
        <v>366182.439555194</v>
      </c>
      <c r="P8" s="369">
        <v>338774.092464916</v>
      </c>
      <c r="Q8" s="369">
        <v>677691.56066905893</v>
      </c>
      <c r="R8" s="370">
        <v>708126.97063894989</v>
      </c>
      <c r="S8" s="357">
        <v>2713199.7123623062</v>
      </c>
      <c r="T8" s="369">
        <v>48510.062882170001</v>
      </c>
      <c r="U8" s="369">
        <v>1176768.8858623279</v>
      </c>
      <c r="V8" s="369">
        <v>148984.32399192199</v>
      </c>
      <c r="W8" s="370">
        <v>1338936.4396258863</v>
      </c>
      <c r="X8" s="648">
        <v>2553.9268999299998</v>
      </c>
      <c r="Y8" s="369">
        <v>7100457.4344250532</v>
      </c>
      <c r="Z8" s="498"/>
    </row>
    <row r="9" spans="1:26" x14ac:dyDescent="0.2">
      <c r="A9" s="120">
        <v>2018</v>
      </c>
      <c r="B9" s="130" t="s">
        <v>60</v>
      </c>
      <c r="C9" s="361">
        <v>483029.18</v>
      </c>
      <c r="D9" s="132">
        <v>198830.09444000002</v>
      </c>
      <c r="E9" s="288">
        <v>284199.08555999998</v>
      </c>
      <c r="F9" s="361">
        <v>610682.17000000004</v>
      </c>
      <c r="G9" s="132">
        <v>408655.1018</v>
      </c>
      <c r="H9" s="132">
        <v>67481.150400000013</v>
      </c>
      <c r="I9" s="132">
        <v>20482.429740711999</v>
      </c>
      <c r="J9" s="286">
        <v>114063.48805928807</v>
      </c>
      <c r="K9" s="361">
        <v>2363497.81</v>
      </c>
      <c r="L9" s="132">
        <v>67927.058569999994</v>
      </c>
      <c r="M9" s="132">
        <v>184067.97242000001</v>
      </c>
      <c r="N9" s="132">
        <v>989639.53710000007</v>
      </c>
      <c r="O9" s="132">
        <v>70164.903225999995</v>
      </c>
      <c r="P9" s="132">
        <v>303219.78495999996</v>
      </c>
      <c r="Q9" s="132">
        <v>421885.62300000002</v>
      </c>
      <c r="R9" s="286">
        <v>326592.93072399963</v>
      </c>
      <c r="S9" s="361">
        <v>1225647.23</v>
      </c>
      <c r="T9" s="132">
        <v>64910.30919</v>
      </c>
      <c r="U9" s="132">
        <v>745600.5</v>
      </c>
      <c r="V9" s="132">
        <v>65758.695949999994</v>
      </c>
      <c r="W9" s="286">
        <v>349377.72486000007</v>
      </c>
      <c r="X9" s="640">
        <v>36502.32</v>
      </c>
      <c r="Y9" s="132">
        <v>4719358.7100000009</v>
      </c>
      <c r="Z9" s="643"/>
    </row>
    <row r="10" spans="1:26" x14ac:dyDescent="0.2">
      <c r="A10" s="136"/>
      <c r="B10" s="130" t="s">
        <v>61</v>
      </c>
      <c r="C10" s="361">
        <v>618345.16</v>
      </c>
      <c r="D10" s="132">
        <v>262493.57928000001</v>
      </c>
      <c r="E10" s="288">
        <v>355851.58072000003</v>
      </c>
      <c r="F10" s="361">
        <v>653256.72</v>
      </c>
      <c r="G10" s="132">
        <v>350450.87449999998</v>
      </c>
      <c r="H10" s="132">
        <v>63976.703239878996</v>
      </c>
      <c r="I10" s="132">
        <v>144445.34961799998</v>
      </c>
      <c r="J10" s="286">
        <v>94383.79264212097</v>
      </c>
      <c r="K10" s="361">
        <v>1824839.7399999998</v>
      </c>
      <c r="L10" s="132">
        <v>116895.34612</v>
      </c>
      <c r="M10" s="132">
        <v>90451.879260000002</v>
      </c>
      <c r="N10" s="132">
        <v>456493.6875</v>
      </c>
      <c r="O10" s="132">
        <v>186174.61875999998</v>
      </c>
      <c r="P10" s="132">
        <v>214297.84674000001</v>
      </c>
      <c r="Q10" s="132">
        <v>420686.15244999999</v>
      </c>
      <c r="R10" s="286">
        <v>339840.20916999993</v>
      </c>
      <c r="S10" s="361">
        <v>1304895.21</v>
      </c>
      <c r="T10" s="132">
        <v>42704.195204000003</v>
      </c>
      <c r="U10" s="132">
        <v>741736.98109999998</v>
      </c>
      <c r="V10" s="132">
        <v>45940.061975999997</v>
      </c>
      <c r="W10" s="286">
        <v>474513.97172000003</v>
      </c>
      <c r="X10" s="640">
        <v>102204.1</v>
      </c>
      <c r="Y10" s="132">
        <v>4503540.93</v>
      </c>
    </row>
    <row r="11" spans="1:26" ht="18" x14ac:dyDescent="0.2">
      <c r="A11" s="128"/>
      <c r="B11" s="130" t="s">
        <v>62</v>
      </c>
      <c r="C11" s="361">
        <v>714958.22</v>
      </c>
      <c r="D11" s="132">
        <v>340910.88437999994</v>
      </c>
      <c r="E11" s="288">
        <v>374047.33562000003</v>
      </c>
      <c r="F11" s="361">
        <v>727032.24</v>
      </c>
      <c r="G11" s="132">
        <v>201652.04579</v>
      </c>
      <c r="H11" s="132">
        <v>199005.60725</v>
      </c>
      <c r="I11" s="132">
        <v>226201.31956</v>
      </c>
      <c r="J11" s="286">
        <v>100173.26740000001</v>
      </c>
      <c r="K11" s="361">
        <v>2033465.69</v>
      </c>
      <c r="L11" s="132">
        <v>105942.56472189999</v>
      </c>
      <c r="M11" s="132">
        <v>206319.81653000001</v>
      </c>
      <c r="N11" s="132">
        <v>276367.56451</v>
      </c>
      <c r="O11" s="132">
        <v>157515.34762000002</v>
      </c>
      <c r="P11" s="132">
        <v>500309.25070000003</v>
      </c>
      <c r="Q11" s="132">
        <v>522123.90120000002</v>
      </c>
      <c r="R11" s="286">
        <v>264887.24471809994</v>
      </c>
      <c r="S11" s="361">
        <v>1361425.71</v>
      </c>
      <c r="T11" s="132">
        <v>45447.872428999995</v>
      </c>
      <c r="U11" s="132">
        <v>764882.13360000006</v>
      </c>
      <c r="V11" s="132">
        <v>81867.433250000002</v>
      </c>
      <c r="W11" s="286">
        <v>469228.27072099992</v>
      </c>
      <c r="X11" s="640">
        <v>16107.29</v>
      </c>
      <c r="Y11" s="132">
        <v>4852989.1499999994</v>
      </c>
      <c r="Z11" s="123"/>
    </row>
    <row r="12" spans="1:26" ht="18" x14ac:dyDescent="0.2">
      <c r="A12" s="128"/>
      <c r="B12" s="130" t="s">
        <v>63</v>
      </c>
      <c r="C12" s="361">
        <v>515275.84460000007</v>
      </c>
      <c r="D12" s="132">
        <v>238851.09190999999</v>
      </c>
      <c r="E12" s="288">
        <v>276424.75269000011</v>
      </c>
      <c r="F12" s="361">
        <v>425967.48750000005</v>
      </c>
      <c r="G12" s="132">
        <v>133771.31623</v>
      </c>
      <c r="H12" s="132">
        <v>152683.06377797999</v>
      </c>
      <c r="I12" s="132">
        <v>47088.722676999998</v>
      </c>
      <c r="J12" s="286">
        <v>92424.384815020079</v>
      </c>
      <c r="K12" s="361">
        <v>1960863.2171</v>
      </c>
      <c r="L12" s="132">
        <v>138320.83291</v>
      </c>
      <c r="M12" s="132">
        <v>216388.89304999998</v>
      </c>
      <c r="N12" s="132">
        <v>315642.04058000003</v>
      </c>
      <c r="O12" s="132">
        <v>223946.3167</v>
      </c>
      <c r="P12" s="132">
        <v>287899.03077000001</v>
      </c>
      <c r="Q12" s="132">
        <v>592805.45570000005</v>
      </c>
      <c r="R12" s="286">
        <v>185860.64739000006</v>
      </c>
      <c r="S12" s="361">
        <v>1505229.0882000001</v>
      </c>
      <c r="T12" s="132">
        <v>21818.25675</v>
      </c>
      <c r="U12" s="132">
        <v>768729.10699999996</v>
      </c>
      <c r="V12" s="132">
        <v>184975.41217</v>
      </c>
      <c r="W12" s="286">
        <v>529706.31228000007</v>
      </c>
      <c r="X12" s="640">
        <v>48815.551769999998</v>
      </c>
      <c r="Y12" s="132">
        <v>4456151.1891700001</v>
      </c>
      <c r="Z12" s="123"/>
    </row>
    <row r="13" spans="1:26" ht="18" x14ac:dyDescent="0.2">
      <c r="A13" s="120">
        <v>2019</v>
      </c>
      <c r="B13" s="130" t="s">
        <v>60</v>
      </c>
      <c r="C13" s="361">
        <v>936845.51579999994</v>
      </c>
      <c r="D13" s="132">
        <v>300561.57696999999</v>
      </c>
      <c r="E13" s="288">
        <v>636283.93882999988</v>
      </c>
      <c r="F13" s="361">
        <v>405767.32819999999</v>
      </c>
      <c r="G13" s="132">
        <v>120731.82533345</v>
      </c>
      <c r="H13" s="132">
        <v>109983.46557073</v>
      </c>
      <c r="I13" s="132">
        <v>83310.750295709004</v>
      </c>
      <c r="J13" s="286">
        <v>91741.287000110955</v>
      </c>
      <c r="K13" s="361">
        <v>1833424.1276</v>
      </c>
      <c r="L13" s="132">
        <v>89905.718533426989</v>
      </c>
      <c r="M13" s="132">
        <v>85276.407010861993</v>
      </c>
      <c r="N13" s="132">
        <v>405384.343217268</v>
      </c>
      <c r="O13" s="132">
        <v>179823.679288699</v>
      </c>
      <c r="P13" s="132">
        <v>302331.32608203997</v>
      </c>
      <c r="Q13" s="132">
        <v>487117.62315187696</v>
      </c>
      <c r="R13" s="286">
        <v>283585.03031582688</v>
      </c>
      <c r="S13" s="361">
        <v>1324819.7443000001</v>
      </c>
      <c r="T13" s="132">
        <v>19883.900176839998</v>
      </c>
      <c r="U13" s="132">
        <v>744984.29067712696</v>
      </c>
      <c r="V13" s="132">
        <v>146484.825498316</v>
      </c>
      <c r="W13" s="286">
        <v>413466.72794771718</v>
      </c>
      <c r="X13" s="640">
        <v>34474.950823000006</v>
      </c>
      <c r="Y13" s="132">
        <v>4535331.6667229999</v>
      </c>
      <c r="Z13" s="123"/>
    </row>
    <row r="14" spans="1:26" ht="18" x14ac:dyDescent="0.2">
      <c r="A14" s="128"/>
      <c r="B14" s="130" t="s">
        <v>61</v>
      </c>
      <c r="C14" s="361">
        <v>576418.03235778294</v>
      </c>
      <c r="D14" s="132">
        <v>217061.577383664</v>
      </c>
      <c r="E14" s="288">
        <v>359356.45497411897</v>
      </c>
      <c r="F14" s="361">
        <v>684845.51205679309</v>
      </c>
      <c r="G14" s="132">
        <v>470495.39622545801</v>
      </c>
      <c r="H14" s="132">
        <v>64428.549352080001</v>
      </c>
      <c r="I14" s="132">
        <v>95552.655538999999</v>
      </c>
      <c r="J14" s="286">
        <v>54368.910940255038</v>
      </c>
      <c r="K14" s="361">
        <v>1954356.3588840638</v>
      </c>
      <c r="L14" s="132">
        <v>87758.400379965009</v>
      </c>
      <c r="M14" s="132">
        <v>119367.693851092</v>
      </c>
      <c r="N14" s="132">
        <v>461628.89448818198</v>
      </c>
      <c r="O14" s="132">
        <v>213458.77980467997</v>
      </c>
      <c r="P14" s="132">
        <v>331675.47767116997</v>
      </c>
      <c r="Q14" s="132">
        <v>468173.88146711397</v>
      </c>
      <c r="R14" s="286">
        <v>272293.23122186097</v>
      </c>
      <c r="S14" s="361">
        <v>1318103.019812128</v>
      </c>
      <c r="T14" s="132">
        <v>22687.940194360002</v>
      </c>
      <c r="U14" s="132">
        <v>808675.79533295892</v>
      </c>
      <c r="V14" s="132">
        <v>133884.40472933199</v>
      </c>
      <c r="W14" s="286">
        <v>352854.87955547718</v>
      </c>
      <c r="X14" s="640">
        <v>64142.599419599996</v>
      </c>
      <c r="Y14" s="132">
        <v>4597865.5225303676</v>
      </c>
      <c r="Z14" s="123"/>
    </row>
    <row r="15" spans="1:26" ht="18" x14ac:dyDescent="0.2">
      <c r="A15" s="128"/>
      <c r="B15" s="130" t="s">
        <v>62</v>
      </c>
      <c r="C15" s="361">
        <v>1459741.892577603</v>
      </c>
      <c r="D15" s="132">
        <v>1140125.799414289</v>
      </c>
      <c r="E15" s="288">
        <v>319616.09316331404</v>
      </c>
      <c r="F15" s="361">
        <v>598283.98980403808</v>
      </c>
      <c r="G15" s="132">
        <v>332200.14903941797</v>
      </c>
      <c r="H15" s="132">
        <v>149508.26981112</v>
      </c>
      <c r="I15" s="132">
        <v>74333.328469</v>
      </c>
      <c r="J15" s="286">
        <v>42242.242484500166</v>
      </c>
      <c r="K15" s="361">
        <v>1861012.7538674818</v>
      </c>
      <c r="L15" s="132">
        <v>66895.862598549997</v>
      </c>
      <c r="M15" s="132">
        <v>109509.45645543101</v>
      </c>
      <c r="N15" s="132">
        <v>519268.72641158302</v>
      </c>
      <c r="O15" s="132">
        <v>199173.26855174801</v>
      </c>
      <c r="P15" s="132">
        <v>265345.28471938998</v>
      </c>
      <c r="Q15" s="132">
        <v>454660.06757610297</v>
      </c>
      <c r="R15" s="286">
        <v>246160.08755467692</v>
      </c>
      <c r="S15" s="361">
        <v>1361320.562213114</v>
      </c>
      <c r="T15" s="132">
        <v>21788.536433149999</v>
      </c>
      <c r="U15" s="132">
        <v>775695.29364118306</v>
      </c>
      <c r="V15" s="132">
        <v>168270.92631673999</v>
      </c>
      <c r="W15" s="286">
        <v>395565.805822041</v>
      </c>
      <c r="X15" s="640">
        <v>8107.0963075999998</v>
      </c>
      <c r="Y15" s="132">
        <v>5288466.2947698375</v>
      </c>
      <c r="Z15" s="123"/>
    </row>
    <row r="16" spans="1:26" ht="18" x14ac:dyDescent="0.2">
      <c r="A16" s="124"/>
      <c r="B16" s="130" t="s">
        <v>63</v>
      </c>
      <c r="C16" s="361">
        <v>949448.42201610003</v>
      </c>
      <c r="D16" s="132">
        <v>582281.61030881805</v>
      </c>
      <c r="E16" s="288">
        <v>367166.81170728197</v>
      </c>
      <c r="F16" s="361">
        <v>359491.21648442803</v>
      </c>
      <c r="G16" s="132">
        <v>84915.916145016003</v>
      </c>
      <c r="H16" s="132">
        <v>157116.95398410002</v>
      </c>
      <c r="I16" s="132">
        <v>51626.391974341997</v>
      </c>
      <c r="J16" s="286">
        <v>65831.954380969983</v>
      </c>
      <c r="K16" s="361">
        <v>1968497.8747630969</v>
      </c>
      <c r="L16" s="132">
        <v>170496.13106358499</v>
      </c>
      <c r="M16" s="132">
        <v>102254.695729085</v>
      </c>
      <c r="N16" s="132">
        <v>356310.80438167602</v>
      </c>
      <c r="O16" s="132">
        <v>169291.30937434599</v>
      </c>
      <c r="P16" s="132">
        <v>371366.18124476797</v>
      </c>
      <c r="Q16" s="132">
        <v>493882.608765674</v>
      </c>
      <c r="R16" s="286">
        <v>304896.14420396299</v>
      </c>
      <c r="S16" s="361">
        <v>1417307.0002072148</v>
      </c>
      <c r="T16" s="132">
        <v>38276.159689320004</v>
      </c>
      <c r="U16" s="132">
        <v>628462.07621162001</v>
      </c>
      <c r="V16" s="132">
        <v>147349.042402149</v>
      </c>
      <c r="W16" s="286">
        <v>603219.72190412576</v>
      </c>
      <c r="X16" s="640">
        <v>75826.118655590006</v>
      </c>
      <c r="Y16" s="132">
        <v>4770570.63212643</v>
      </c>
      <c r="Z16" s="123"/>
    </row>
    <row r="17" spans="1:26" ht="18" x14ac:dyDescent="0.2">
      <c r="A17" s="120">
        <v>2020</v>
      </c>
      <c r="B17" s="129" t="s">
        <v>60</v>
      </c>
      <c r="C17" s="361">
        <v>979804.73867373995</v>
      </c>
      <c r="D17" s="132">
        <v>298043.25143362</v>
      </c>
      <c r="E17" s="289">
        <v>681761.48724011995</v>
      </c>
      <c r="F17" s="361">
        <v>217247.2984608</v>
      </c>
      <c r="G17" s="132">
        <v>102399.92931125</v>
      </c>
      <c r="H17" s="132">
        <v>29039.003346950001</v>
      </c>
      <c r="I17" s="132">
        <v>27521.841888200001</v>
      </c>
      <c r="J17" s="287">
        <v>58286.523914399993</v>
      </c>
      <c r="K17" s="361">
        <v>1575660.5735189409</v>
      </c>
      <c r="L17" s="132">
        <v>37263.560689980004</v>
      </c>
      <c r="M17" s="132">
        <v>147679.90184773001</v>
      </c>
      <c r="N17" s="132">
        <v>396931.77060321003</v>
      </c>
      <c r="O17" s="132">
        <v>162307.46393177999</v>
      </c>
      <c r="P17" s="132">
        <v>159574.40804000001</v>
      </c>
      <c r="Q17" s="132">
        <v>409371.41640721995</v>
      </c>
      <c r="R17" s="293">
        <v>262532.05199902109</v>
      </c>
      <c r="S17" s="361">
        <v>1291867.15101823</v>
      </c>
      <c r="T17" s="132">
        <v>31212.63220434</v>
      </c>
      <c r="U17" s="132">
        <v>637258.03911879007</v>
      </c>
      <c r="V17" s="132">
        <v>127978.95576591001</v>
      </c>
      <c r="W17" s="287">
        <v>495417.52392919001</v>
      </c>
      <c r="X17" s="640">
        <v>45190.175727120004</v>
      </c>
      <c r="Y17" s="134">
        <v>4109769.9373988314</v>
      </c>
      <c r="Z17" s="137"/>
    </row>
    <row r="18" spans="1:26" ht="18" x14ac:dyDescent="0.2">
      <c r="A18" s="120"/>
      <c r="B18" s="129" t="s">
        <v>61</v>
      </c>
      <c r="C18" s="354">
        <v>401388.58409759996</v>
      </c>
      <c r="D18" s="132">
        <v>149034.17401796998</v>
      </c>
      <c r="E18" s="289">
        <v>252354.41007962998</v>
      </c>
      <c r="F18" s="354">
        <v>105771.67579665</v>
      </c>
      <c r="G18" s="132">
        <v>61160.400116149998</v>
      </c>
      <c r="H18" s="132">
        <v>26561.204440180001</v>
      </c>
      <c r="I18" s="132">
        <v>6546.735385</v>
      </c>
      <c r="J18" s="287">
        <v>11503.335855320009</v>
      </c>
      <c r="K18" s="354">
        <v>978657.89128710993</v>
      </c>
      <c r="L18" s="132">
        <v>37236.708449269994</v>
      </c>
      <c r="M18" s="132">
        <v>29323.10442553</v>
      </c>
      <c r="N18" s="132">
        <v>245818.60423818001</v>
      </c>
      <c r="O18" s="132">
        <v>62431.387829699997</v>
      </c>
      <c r="P18" s="132">
        <v>120249.44874644</v>
      </c>
      <c r="Q18" s="132">
        <v>310747.30770131003</v>
      </c>
      <c r="R18" s="293">
        <v>172851.32989667985</v>
      </c>
      <c r="S18" s="354">
        <v>737404.19122227002</v>
      </c>
      <c r="T18" s="132">
        <v>35813.484439860003</v>
      </c>
      <c r="U18" s="132">
        <v>195550.87735245001</v>
      </c>
      <c r="V18" s="132">
        <v>223622.50228955998</v>
      </c>
      <c r="W18" s="287">
        <v>282417.32714040001</v>
      </c>
      <c r="X18" s="354">
        <v>1730.81228743</v>
      </c>
      <c r="Y18" s="134">
        <v>2224953.1546910601</v>
      </c>
      <c r="Z18" s="137"/>
    </row>
    <row r="19" spans="1:26" ht="18" x14ac:dyDescent="0.2">
      <c r="A19" s="120"/>
      <c r="B19" s="129" t="s">
        <v>62</v>
      </c>
      <c r="C19" s="354">
        <v>442568.22866292001</v>
      </c>
      <c r="D19" s="132">
        <v>188894.0892623</v>
      </c>
      <c r="E19" s="289">
        <v>253674.13940062001</v>
      </c>
      <c r="F19" s="354">
        <v>150784.04285479002</v>
      </c>
      <c r="G19" s="132">
        <v>48275.919077769999</v>
      </c>
      <c r="H19" s="132">
        <v>95800.053040390005</v>
      </c>
      <c r="I19" s="325">
        <v>35.8742667</v>
      </c>
      <c r="J19" s="287">
        <v>6672.1964699300297</v>
      </c>
      <c r="K19" s="354">
        <v>1243265.6535508798</v>
      </c>
      <c r="L19" s="132">
        <v>14506.875857319999</v>
      </c>
      <c r="M19" s="132">
        <v>84772.337399679993</v>
      </c>
      <c r="N19" s="132">
        <v>235047.21543406</v>
      </c>
      <c r="O19" s="132">
        <v>118409.07119024001</v>
      </c>
      <c r="P19" s="132">
        <v>142221.83616819</v>
      </c>
      <c r="Q19" s="132">
        <v>328468.49473197997</v>
      </c>
      <c r="R19" s="293">
        <v>319839.82276940974</v>
      </c>
      <c r="S19" s="354">
        <v>1119517.1202297099</v>
      </c>
      <c r="T19" s="132">
        <v>18830.784592550001</v>
      </c>
      <c r="U19" s="132">
        <v>500626.22523261001</v>
      </c>
      <c r="V19" s="132">
        <v>125095.77799365</v>
      </c>
      <c r="W19" s="287">
        <v>474964.33241089992</v>
      </c>
      <c r="X19" s="354">
        <v>37329.289410429999</v>
      </c>
      <c r="Y19" s="134">
        <v>2993464.3347087298</v>
      </c>
      <c r="Z19" s="137"/>
    </row>
    <row r="20" spans="1:26" s="644" customFormat="1" ht="14.25" x14ac:dyDescent="0.15">
      <c r="A20" s="133"/>
      <c r="B20" s="283" t="s">
        <v>63</v>
      </c>
      <c r="C20" s="351">
        <v>551126.313582264</v>
      </c>
      <c r="D20" s="134">
        <v>205360.98835082602</v>
      </c>
      <c r="E20" s="289">
        <v>345765.32523080002</v>
      </c>
      <c r="F20" s="354">
        <v>376372.85030957003</v>
      </c>
      <c r="G20" s="286">
        <v>170361.48893163001</v>
      </c>
      <c r="H20" s="286">
        <v>135647.12044299999</v>
      </c>
      <c r="I20" s="286">
        <v>19768.769206320001</v>
      </c>
      <c r="J20" s="287">
        <v>50596.081103570003</v>
      </c>
      <c r="K20" s="354">
        <v>1071387.552963045</v>
      </c>
      <c r="L20" s="134">
        <v>27885.040035000002</v>
      </c>
      <c r="M20" s="134">
        <v>48386.886458155001</v>
      </c>
      <c r="N20" s="134">
        <v>194496.97614942002</v>
      </c>
      <c r="O20" s="134">
        <v>97050.64611074001</v>
      </c>
      <c r="P20" s="134">
        <v>143567.09061429999</v>
      </c>
      <c r="Q20" s="134">
        <v>313376.75611540995</v>
      </c>
      <c r="R20" s="293">
        <v>246624.15748001996</v>
      </c>
      <c r="S20" s="354">
        <v>1158874.8290313459</v>
      </c>
      <c r="T20" s="134">
        <v>14683.884458799999</v>
      </c>
      <c r="U20" s="134">
        <v>547015.20191968</v>
      </c>
      <c r="V20" s="134">
        <v>156784.345769065</v>
      </c>
      <c r="W20" s="287">
        <v>440391.39688380098</v>
      </c>
      <c r="X20" s="354">
        <v>36735.471162627997</v>
      </c>
      <c r="Y20" s="134">
        <v>3194497.017048853</v>
      </c>
      <c r="Z20" s="135"/>
    </row>
    <row r="21" spans="1:26" x14ac:dyDescent="0.2">
      <c r="A21" s="120">
        <v>2021</v>
      </c>
      <c r="B21" s="283" t="s">
        <v>60</v>
      </c>
      <c r="C21" s="352">
        <v>419687.28566320398</v>
      </c>
      <c r="D21" s="134">
        <v>260040.88099781401</v>
      </c>
      <c r="E21" s="289">
        <v>159646.40466538997</v>
      </c>
      <c r="F21" s="352">
        <v>336221.34643938998</v>
      </c>
      <c r="G21" s="134">
        <v>90427.838849239997</v>
      </c>
      <c r="H21" s="134">
        <v>77162.318693700014</v>
      </c>
      <c r="I21" s="134">
        <v>126813.52925647999</v>
      </c>
      <c r="J21" s="287">
        <v>41817.659639969992</v>
      </c>
      <c r="K21" s="352">
        <v>1030931.279179625</v>
      </c>
      <c r="L21" s="134">
        <v>20753.387353099999</v>
      </c>
      <c r="M21" s="134">
        <v>72561.129562824994</v>
      </c>
      <c r="N21" s="134">
        <v>169277.43520769</v>
      </c>
      <c r="O21" s="134">
        <v>50400.435474929996</v>
      </c>
      <c r="P21" s="134">
        <v>141410.74419142</v>
      </c>
      <c r="Q21" s="134">
        <v>302681.5980379</v>
      </c>
      <c r="R21" s="293">
        <v>273846.54935175995</v>
      </c>
      <c r="S21" s="352">
        <v>1191433.711743566</v>
      </c>
      <c r="T21" s="134">
        <v>60213.500590349999</v>
      </c>
      <c r="U21" s="134">
        <v>515345.7117015</v>
      </c>
      <c r="V21" s="134">
        <v>199245.28793614602</v>
      </c>
      <c r="W21" s="134">
        <v>416629.21151557006</v>
      </c>
      <c r="X21" s="649">
        <v>6658.3316074799995</v>
      </c>
      <c r="Y21" s="134">
        <v>2984931.9546332648</v>
      </c>
      <c r="Z21" s="135"/>
    </row>
    <row r="22" spans="1:26" x14ac:dyDescent="0.2">
      <c r="A22" s="120"/>
      <c r="B22" s="283" t="s">
        <v>61</v>
      </c>
      <c r="C22" s="352">
        <v>543312.11500177707</v>
      </c>
      <c r="D22" s="134">
        <v>374279.592948701</v>
      </c>
      <c r="E22" s="289">
        <v>169032.52205307607</v>
      </c>
      <c r="F22" s="352">
        <v>805816.11107744498</v>
      </c>
      <c r="G22" s="134">
        <v>256363.14656900903</v>
      </c>
      <c r="H22" s="134">
        <v>355083.98781743599</v>
      </c>
      <c r="I22" s="134">
        <v>48456.881760999997</v>
      </c>
      <c r="J22" s="134">
        <v>145912.09492999988</v>
      </c>
      <c r="K22" s="352">
        <v>1808261.2785796141</v>
      </c>
      <c r="L22" s="134">
        <v>64827.160276816998</v>
      </c>
      <c r="M22" s="134">
        <v>181634.67557934299</v>
      </c>
      <c r="N22" s="134">
        <v>297872.70556344697</v>
      </c>
      <c r="O22" s="134">
        <v>69541.532332215997</v>
      </c>
      <c r="P22" s="134">
        <v>200482.83664815599</v>
      </c>
      <c r="Q22" s="134">
        <v>513156.14761611994</v>
      </c>
      <c r="R22" s="293">
        <v>480746.22056351509</v>
      </c>
      <c r="S22" s="352">
        <v>1839384.9700754432</v>
      </c>
      <c r="T22" s="134">
        <v>23757.861531940001</v>
      </c>
      <c r="U22" s="134">
        <v>947599.36488577793</v>
      </c>
      <c r="V22" s="134">
        <v>185691.88400102398</v>
      </c>
      <c r="W22" s="134">
        <v>682335.8596567011</v>
      </c>
      <c r="X22" s="649">
        <v>22908.249745100999</v>
      </c>
      <c r="Y22" s="134">
        <v>5019682.7244793801</v>
      </c>
      <c r="Z22" s="135"/>
    </row>
    <row r="23" spans="1:26" x14ac:dyDescent="0.2">
      <c r="A23" s="120"/>
      <c r="B23" s="283" t="s">
        <v>62</v>
      </c>
      <c r="C23" s="352">
        <v>676561.50233973097</v>
      </c>
      <c r="D23" s="134">
        <v>356664.980487725</v>
      </c>
      <c r="E23" s="289">
        <v>319896.52185200597</v>
      </c>
      <c r="F23" s="352">
        <v>625679.01369401603</v>
      </c>
      <c r="G23" s="134">
        <v>229334.317818704</v>
      </c>
      <c r="H23" s="134">
        <v>204797.409030904</v>
      </c>
      <c r="I23" s="134">
        <v>106230.581047</v>
      </c>
      <c r="J23" s="134">
        <v>85316.705797408009</v>
      </c>
      <c r="K23" s="352">
        <v>2228017.9918343951</v>
      </c>
      <c r="L23" s="134">
        <v>152914.42298918101</v>
      </c>
      <c r="M23" s="134">
        <v>65736.26766734499</v>
      </c>
      <c r="N23" s="134">
        <v>242121.46363162599</v>
      </c>
      <c r="O23" s="134">
        <v>446036.95887238201</v>
      </c>
      <c r="P23" s="134">
        <v>363299.23930744198</v>
      </c>
      <c r="Q23" s="134">
        <v>627007.10074332496</v>
      </c>
      <c r="R23" s="293">
        <v>330902.53862309409</v>
      </c>
      <c r="S23" s="352">
        <v>1480581.0546202981</v>
      </c>
      <c r="T23" s="134">
        <v>26277.10385757</v>
      </c>
      <c r="U23" s="134">
        <v>758135.54920989007</v>
      </c>
      <c r="V23" s="134">
        <v>109895.91886526</v>
      </c>
      <c r="W23" s="134">
        <v>586272.48268757807</v>
      </c>
      <c r="X23" s="649">
        <v>125715.58627555001</v>
      </c>
      <c r="Y23" s="134">
        <v>5136555.14876399</v>
      </c>
      <c r="Z23" s="135"/>
    </row>
    <row r="24" spans="1:26" x14ac:dyDescent="0.2">
      <c r="A24" s="120"/>
      <c r="B24" s="283" t="s">
        <v>63</v>
      </c>
      <c r="C24" s="352">
        <v>773827.84409965505</v>
      </c>
      <c r="D24" s="134">
        <v>250521.80088405299</v>
      </c>
      <c r="E24" s="289">
        <v>523306.04321560205</v>
      </c>
      <c r="F24" s="352">
        <v>702738.42954640207</v>
      </c>
      <c r="G24" s="134">
        <v>224219.91486707103</v>
      </c>
      <c r="H24" s="134">
        <v>220896.921955055</v>
      </c>
      <c r="I24" s="134">
        <v>215296.461738807</v>
      </c>
      <c r="J24" s="134">
        <v>42325.130985469033</v>
      </c>
      <c r="K24" s="352">
        <v>2408388.4158715298</v>
      </c>
      <c r="L24" s="134">
        <v>92208.406995297992</v>
      </c>
      <c r="M24" s="134">
        <v>128647.78416247302</v>
      </c>
      <c r="N24" s="134">
        <v>425854.23242553603</v>
      </c>
      <c r="O24" s="134">
        <v>193193.63693857001</v>
      </c>
      <c r="P24" s="134">
        <v>485351.255004487</v>
      </c>
      <c r="Q24" s="134">
        <v>789232.80377529399</v>
      </c>
      <c r="R24" s="293">
        <v>293900.29656987172</v>
      </c>
      <c r="S24" s="352">
        <v>1875557.8822134319</v>
      </c>
      <c r="T24" s="134">
        <v>43651.528089380001</v>
      </c>
      <c r="U24" s="134">
        <v>874862.02985566005</v>
      </c>
      <c r="V24" s="134">
        <v>244169.65786010999</v>
      </c>
      <c r="W24" s="134">
        <v>712874.66640828201</v>
      </c>
      <c r="X24" s="649">
        <v>6106.3141647760003</v>
      </c>
      <c r="Y24" s="134">
        <v>5766618.8858957943</v>
      </c>
      <c r="Z24" s="135"/>
    </row>
    <row r="25" spans="1:26" x14ac:dyDescent="0.2">
      <c r="A25" s="356">
        <v>2022</v>
      </c>
      <c r="B25" s="363" t="s">
        <v>60</v>
      </c>
      <c r="C25" s="365">
        <v>442761.94502546504</v>
      </c>
      <c r="D25" s="365">
        <v>329639.80588263995</v>
      </c>
      <c r="E25" s="365">
        <v>113122.13914282509</v>
      </c>
      <c r="F25" s="365">
        <v>895869.47969330894</v>
      </c>
      <c r="G25" s="365">
        <v>372727.71558823797</v>
      </c>
      <c r="H25" s="365">
        <v>261180.044589286</v>
      </c>
      <c r="I25" s="365">
        <v>212035.10735734698</v>
      </c>
      <c r="J25" s="365">
        <v>49926.612158437958</v>
      </c>
      <c r="K25" s="365">
        <v>3046072.3704440431</v>
      </c>
      <c r="L25" s="365">
        <v>101442.68220000701</v>
      </c>
      <c r="M25" s="365">
        <v>193265.63707685701</v>
      </c>
      <c r="N25" s="365">
        <v>660588.98783906002</v>
      </c>
      <c r="O25" s="365">
        <v>366182.439555194</v>
      </c>
      <c r="P25" s="365">
        <v>338774.092464916</v>
      </c>
      <c r="Q25" s="365">
        <v>677691.56066905893</v>
      </c>
      <c r="R25" s="365">
        <v>708126.97063894989</v>
      </c>
      <c r="S25" s="365">
        <v>2713199.7123623062</v>
      </c>
      <c r="T25" s="365">
        <v>48510.062882170001</v>
      </c>
      <c r="U25" s="365">
        <v>1176768.8858623279</v>
      </c>
      <c r="V25" s="365">
        <v>148984.32399192199</v>
      </c>
      <c r="W25" s="365">
        <v>1338936.4396258863</v>
      </c>
      <c r="X25" s="642">
        <v>2553.9268999299998</v>
      </c>
      <c r="Y25" s="358">
        <v>7100457.4344250532</v>
      </c>
      <c r="Z25" s="135"/>
    </row>
    <row r="26" spans="1:26" x14ac:dyDescent="0.2">
      <c r="A26" s="120">
        <v>2018</v>
      </c>
      <c r="B26" s="130" t="s">
        <v>64</v>
      </c>
      <c r="C26" s="361">
        <v>201952.35</v>
      </c>
      <c r="D26" s="132">
        <v>80559.332339999994</v>
      </c>
      <c r="E26" s="288">
        <v>121393.01766000001</v>
      </c>
      <c r="F26" s="361">
        <v>191646.13</v>
      </c>
      <c r="G26" s="132">
        <v>102658.348</v>
      </c>
      <c r="H26" s="132">
        <v>27011.683929999999</v>
      </c>
      <c r="I26" s="132">
        <v>5.9345907120000003</v>
      </c>
      <c r="J26" s="286">
        <v>61970.163479288007</v>
      </c>
      <c r="K26" s="361">
        <v>707154.12</v>
      </c>
      <c r="L26" s="132">
        <v>23522.028450000002</v>
      </c>
      <c r="M26" s="132">
        <v>105692.1045</v>
      </c>
      <c r="N26" s="132">
        <v>261366.71950000001</v>
      </c>
      <c r="O26" s="132">
        <v>26191.004649999999</v>
      </c>
      <c r="P26" s="132">
        <v>72481.533960000001</v>
      </c>
      <c r="Q26" s="132">
        <v>154705.23579999999</v>
      </c>
      <c r="R26" s="286">
        <v>63195.493139999919</v>
      </c>
      <c r="S26" s="361">
        <v>396276.68</v>
      </c>
      <c r="T26" s="132">
        <v>16770.83397</v>
      </c>
      <c r="U26" s="132">
        <v>229910.8376</v>
      </c>
      <c r="V26" s="132">
        <v>23780.964619999999</v>
      </c>
      <c r="W26" s="286">
        <v>125814.04381</v>
      </c>
      <c r="X26" s="640">
        <v>8647.68</v>
      </c>
      <c r="Y26" s="132">
        <v>1505676.96</v>
      </c>
    </row>
    <row r="27" spans="1:26" x14ac:dyDescent="0.2">
      <c r="A27" s="136"/>
      <c r="B27" s="130" t="s">
        <v>65</v>
      </c>
      <c r="C27" s="361">
        <v>148975.15</v>
      </c>
      <c r="D27" s="132">
        <v>65980.212700000004</v>
      </c>
      <c r="E27" s="288">
        <v>82994.937299999991</v>
      </c>
      <c r="F27" s="361">
        <v>199952.45</v>
      </c>
      <c r="G27" s="132">
        <v>144043.7279</v>
      </c>
      <c r="H27" s="132">
        <v>21166.033500000001</v>
      </c>
      <c r="I27" s="132">
        <v>5468.1817600000004</v>
      </c>
      <c r="J27" s="286">
        <v>29274.506840000016</v>
      </c>
      <c r="K27" s="361">
        <v>956228.61</v>
      </c>
      <c r="L27" s="132">
        <v>22634.283530000001</v>
      </c>
      <c r="M27" s="132">
        <v>19385.220799999999</v>
      </c>
      <c r="N27" s="132">
        <v>530104.51850000001</v>
      </c>
      <c r="O27" s="132">
        <v>41993.519269999997</v>
      </c>
      <c r="P27" s="132">
        <v>110095.726</v>
      </c>
      <c r="Q27" s="132">
        <v>108936.3979</v>
      </c>
      <c r="R27" s="286">
        <v>123078.9439999999</v>
      </c>
      <c r="S27" s="361">
        <v>446867.36</v>
      </c>
      <c r="T27" s="132">
        <v>21850.44613</v>
      </c>
      <c r="U27" s="132">
        <v>291598.99440000003</v>
      </c>
      <c r="V27" s="132">
        <v>27082.157449999999</v>
      </c>
      <c r="W27" s="286">
        <v>106335.76201999997</v>
      </c>
      <c r="X27" s="640">
        <v>6550.54</v>
      </c>
      <c r="Y27" s="132">
        <v>1758574.1099999999</v>
      </c>
    </row>
    <row r="28" spans="1:26" x14ac:dyDescent="0.2">
      <c r="A28" s="136"/>
      <c r="B28" s="130" t="s">
        <v>66</v>
      </c>
      <c r="C28" s="361">
        <v>132101.68</v>
      </c>
      <c r="D28" s="132">
        <v>52290.549400000004</v>
      </c>
      <c r="E28" s="288">
        <v>79811.130599999989</v>
      </c>
      <c r="F28" s="361">
        <v>219083.59</v>
      </c>
      <c r="G28" s="132">
        <v>161953.02590000001</v>
      </c>
      <c r="H28" s="132">
        <v>19303.432970000002</v>
      </c>
      <c r="I28" s="132">
        <v>15008.313389999999</v>
      </c>
      <c r="J28" s="286">
        <v>22818.817739999999</v>
      </c>
      <c r="K28" s="361">
        <v>700115.08</v>
      </c>
      <c r="L28" s="132">
        <v>21770.746589999999</v>
      </c>
      <c r="M28" s="132">
        <v>58990.647120000001</v>
      </c>
      <c r="N28" s="132">
        <v>198168.2991</v>
      </c>
      <c r="O28" s="132">
        <v>1980.379306</v>
      </c>
      <c r="P28" s="132">
        <v>120642.52499999999</v>
      </c>
      <c r="Q28" s="132">
        <v>158243.98929999999</v>
      </c>
      <c r="R28" s="286">
        <v>140318.49358399992</v>
      </c>
      <c r="S28" s="361">
        <v>382503.19</v>
      </c>
      <c r="T28" s="132">
        <v>26289.02909</v>
      </c>
      <c r="U28" s="132">
        <v>224090.66800000001</v>
      </c>
      <c r="V28" s="132">
        <v>14895.57388</v>
      </c>
      <c r="W28" s="286">
        <v>117227.91902999999</v>
      </c>
      <c r="X28" s="640">
        <v>21304.1</v>
      </c>
      <c r="Y28" s="132">
        <v>1455107.6400000001</v>
      </c>
    </row>
    <row r="29" spans="1:26" x14ac:dyDescent="0.2">
      <c r="A29" s="136"/>
      <c r="B29" s="130" t="s">
        <v>67</v>
      </c>
      <c r="C29" s="361">
        <v>182008.8</v>
      </c>
      <c r="D29" s="132">
        <v>69755.381330000004</v>
      </c>
      <c r="E29" s="288">
        <v>112253.41866999998</v>
      </c>
      <c r="F29" s="361">
        <v>208794.68</v>
      </c>
      <c r="G29" s="132">
        <v>102555.44469999999</v>
      </c>
      <c r="H29" s="132">
        <v>63864.320619999999</v>
      </c>
      <c r="I29" s="132">
        <v>5195.2282779999996</v>
      </c>
      <c r="J29" s="286">
        <v>37179.686401999992</v>
      </c>
      <c r="K29" s="361">
        <v>678028.84</v>
      </c>
      <c r="L29" s="132">
        <v>45446.775439999998</v>
      </c>
      <c r="M29" s="132">
        <v>21462.299660000001</v>
      </c>
      <c r="N29" s="132">
        <v>175786.47200000001</v>
      </c>
      <c r="O29" s="132">
        <v>80635.442169999995</v>
      </c>
      <c r="P29" s="132">
        <v>47306.806479999999</v>
      </c>
      <c r="Q29" s="132">
        <v>185502.19760000001</v>
      </c>
      <c r="R29" s="286">
        <v>121888.84664999985</v>
      </c>
      <c r="S29" s="361">
        <v>351646.38</v>
      </c>
      <c r="T29" s="132">
        <v>17085.961090000001</v>
      </c>
      <c r="U29" s="132">
        <v>176735.25529999999</v>
      </c>
      <c r="V29" s="132">
        <v>1761.0349659999999</v>
      </c>
      <c r="W29" s="286">
        <v>156064.12864400001</v>
      </c>
      <c r="X29" s="640">
        <v>2284.33</v>
      </c>
      <c r="Y29" s="132">
        <v>1422763.0299999998</v>
      </c>
    </row>
    <row r="30" spans="1:26" x14ac:dyDescent="0.2">
      <c r="A30" s="136"/>
      <c r="B30" s="130" t="s">
        <v>68</v>
      </c>
      <c r="C30" s="361">
        <v>260158.19</v>
      </c>
      <c r="D30" s="132">
        <v>108716.802</v>
      </c>
      <c r="E30" s="288">
        <v>151441.38800000001</v>
      </c>
      <c r="F30" s="361">
        <v>237704.19</v>
      </c>
      <c r="G30" s="132">
        <v>139561.2807</v>
      </c>
      <c r="H30" s="132">
        <v>107.8387712</v>
      </c>
      <c r="I30" s="132">
        <v>68176.565929999997</v>
      </c>
      <c r="J30" s="286">
        <v>29858.504598799977</v>
      </c>
      <c r="K30" s="361">
        <v>654604.48</v>
      </c>
      <c r="L30" s="132">
        <v>46314.469319999997</v>
      </c>
      <c r="M30" s="132">
        <v>45830.08397</v>
      </c>
      <c r="N30" s="132">
        <v>165014.79259999999</v>
      </c>
      <c r="O30" s="132">
        <v>49814.55</v>
      </c>
      <c r="P30" s="132">
        <v>95449.434370000003</v>
      </c>
      <c r="Q30" s="132">
        <v>154216.97990000001</v>
      </c>
      <c r="R30" s="286">
        <v>97964.169839999988</v>
      </c>
      <c r="S30" s="361">
        <v>337978.52</v>
      </c>
      <c r="T30" s="132">
        <v>3977.7115239999998</v>
      </c>
      <c r="U30" s="132">
        <v>221058.65710000001</v>
      </c>
      <c r="V30" s="132">
        <v>11180.184429999999</v>
      </c>
      <c r="W30" s="286">
        <v>101761.966946</v>
      </c>
      <c r="X30" s="640">
        <v>69438.98</v>
      </c>
      <c r="Y30" s="132">
        <v>1559884.3599999999</v>
      </c>
    </row>
    <row r="31" spans="1:26" x14ac:dyDescent="0.2">
      <c r="A31" s="136"/>
      <c r="B31" s="130" t="s">
        <v>69</v>
      </c>
      <c r="C31" s="361">
        <v>176178.17</v>
      </c>
      <c r="D31" s="132">
        <v>84021.395950000006</v>
      </c>
      <c r="E31" s="288">
        <v>92156.774050000007</v>
      </c>
      <c r="F31" s="361">
        <v>206757.85</v>
      </c>
      <c r="G31" s="132">
        <v>108334.1491</v>
      </c>
      <c r="H31" s="132">
        <v>4.5438486789999999</v>
      </c>
      <c r="I31" s="132">
        <v>71073.555410000001</v>
      </c>
      <c r="J31" s="286">
        <v>27345.601641321002</v>
      </c>
      <c r="K31" s="361">
        <v>492206.42</v>
      </c>
      <c r="L31" s="132">
        <v>25134.101360000001</v>
      </c>
      <c r="M31" s="132">
        <v>23159.495630000001</v>
      </c>
      <c r="N31" s="132">
        <v>115692.42290000001</v>
      </c>
      <c r="O31" s="132">
        <v>55724.62659</v>
      </c>
      <c r="P31" s="132">
        <v>71541.605890000006</v>
      </c>
      <c r="Q31" s="132">
        <v>80966.974950000003</v>
      </c>
      <c r="R31" s="286">
        <v>119987.19267999998</v>
      </c>
      <c r="S31" s="361">
        <v>615270.31000000006</v>
      </c>
      <c r="T31" s="132">
        <v>21640.52259</v>
      </c>
      <c r="U31" s="132">
        <v>343943.0687</v>
      </c>
      <c r="V31" s="132">
        <v>32998.842579999997</v>
      </c>
      <c r="W31" s="286">
        <v>216687.87613000005</v>
      </c>
      <c r="X31" s="640">
        <v>30480.79</v>
      </c>
      <c r="Y31" s="132">
        <v>1520893.54</v>
      </c>
    </row>
    <row r="32" spans="1:26" ht="18" x14ac:dyDescent="0.2">
      <c r="A32" s="128"/>
      <c r="B32" s="130" t="s">
        <v>70</v>
      </c>
      <c r="C32" s="361">
        <v>219530.54</v>
      </c>
      <c r="D32" s="132">
        <v>111790.60490000001</v>
      </c>
      <c r="E32" s="288">
        <v>107739.9351</v>
      </c>
      <c r="F32" s="361">
        <v>221274.85</v>
      </c>
      <c r="G32" s="132">
        <v>29192.887070000001</v>
      </c>
      <c r="H32" s="132">
        <v>62996.052989999996</v>
      </c>
      <c r="I32" s="132">
        <v>90243.102970000007</v>
      </c>
      <c r="J32" s="286">
        <v>38842.806970000005</v>
      </c>
      <c r="K32" s="361">
        <v>737229.47</v>
      </c>
      <c r="L32" s="132">
        <v>60139.225120000003</v>
      </c>
      <c r="M32" s="132">
        <v>68536.72795</v>
      </c>
      <c r="N32" s="132">
        <v>128162.42170000001</v>
      </c>
      <c r="O32" s="132">
        <v>67898.081839999999</v>
      </c>
      <c r="P32" s="132">
        <v>169647.38510000001</v>
      </c>
      <c r="Q32" s="132">
        <v>210948.87530000001</v>
      </c>
      <c r="R32" s="286">
        <v>31896.75298999995</v>
      </c>
      <c r="S32" s="361">
        <v>330693.40000000002</v>
      </c>
      <c r="T32" s="132">
        <v>8607.110009</v>
      </c>
      <c r="U32" s="132">
        <v>201569.2966</v>
      </c>
      <c r="V32" s="132">
        <v>17897.18303</v>
      </c>
      <c r="W32" s="286">
        <v>102619.81036100001</v>
      </c>
      <c r="X32" s="640">
        <v>3093.32</v>
      </c>
      <c r="Y32" s="132">
        <v>1511821.5799999998</v>
      </c>
      <c r="Z32" s="123"/>
    </row>
    <row r="33" spans="1:26" ht="18" x14ac:dyDescent="0.2">
      <c r="A33" s="128"/>
      <c r="B33" s="130" t="s">
        <v>71</v>
      </c>
      <c r="C33" s="361">
        <v>310680.95</v>
      </c>
      <c r="D33" s="132">
        <v>193448.22159999999</v>
      </c>
      <c r="E33" s="288">
        <v>117232.72840000002</v>
      </c>
      <c r="F33" s="361">
        <v>228224.53</v>
      </c>
      <c r="G33" s="132">
        <v>63336.430319999999</v>
      </c>
      <c r="H33" s="132">
        <v>66471.789409999998</v>
      </c>
      <c r="I33" s="132">
        <v>63905.00748</v>
      </c>
      <c r="J33" s="286">
        <v>34511.302790000016</v>
      </c>
      <c r="K33" s="361">
        <v>610052.93999999994</v>
      </c>
      <c r="L33" s="132">
        <v>44940.480080000001</v>
      </c>
      <c r="M33" s="132">
        <v>66319.553339999999</v>
      </c>
      <c r="N33" s="132">
        <v>118943.5316</v>
      </c>
      <c r="O33" s="132">
        <v>38750.874360000002</v>
      </c>
      <c r="P33" s="132">
        <v>165586.49069999999</v>
      </c>
      <c r="Q33" s="132">
        <v>105635.2761</v>
      </c>
      <c r="R33" s="286">
        <v>69876.733819999965</v>
      </c>
      <c r="S33" s="361">
        <v>435814.32</v>
      </c>
      <c r="T33" s="132">
        <v>19597.122899999998</v>
      </c>
      <c r="U33" s="132">
        <v>264591.07</v>
      </c>
      <c r="V33" s="132">
        <v>10659.4324</v>
      </c>
      <c r="W33" s="286">
        <v>140966.69469999999</v>
      </c>
      <c r="X33" s="640">
        <v>2509.1999999999998</v>
      </c>
      <c r="Y33" s="132">
        <v>1587281.94</v>
      </c>
      <c r="Z33" s="123"/>
    </row>
    <row r="34" spans="1:26" ht="18" x14ac:dyDescent="0.2">
      <c r="A34" s="128"/>
      <c r="B34" s="130" t="s">
        <v>72</v>
      </c>
      <c r="C34" s="361">
        <v>184746.73</v>
      </c>
      <c r="D34" s="132">
        <v>35672.05788</v>
      </c>
      <c r="E34" s="288">
        <v>149074.67212</v>
      </c>
      <c r="F34" s="361">
        <v>277532.86</v>
      </c>
      <c r="G34" s="132">
        <v>109122.72840000001</v>
      </c>
      <c r="H34" s="132">
        <v>69537.764850000007</v>
      </c>
      <c r="I34" s="132">
        <v>72053.209109999996</v>
      </c>
      <c r="J34" s="286">
        <v>26819.15763999999</v>
      </c>
      <c r="K34" s="361">
        <v>686183.28</v>
      </c>
      <c r="L34" s="132">
        <v>862.8595219</v>
      </c>
      <c r="M34" s="132">
        <v>71463.535239999997</v>
      </c>
      <c r="N34" s="132">
        <v>29261.611209999999</v>
      </c>
      <c r="O34" s="132">
        <v>50866.39142</v>
      </c>
      <c r="P34" s="132">
        <v>165075.3749</v>
      </c>
      <c r="Q34" s="132">
        <v>205539.74979999999</v>
      </c>
      <c r="R34" s="286">
        <v>163113.75790810003</v>
      </c>
      <c r="S34" s="361">
        <v>594917.99</v>
      </c>
      <c r="T34" s="132">
        <v>17243.639520000001</v>
      </c>
      <c r="U34" s="132">
        <v>298721.76699999999</v>
      </c>
      <c r="V34" s="132">
        <v>53310.817819999997</v>
      </c>
      <c r="W34" s="286">
        <v>225641.76565999998</v>
      </c>
      <c r="X34" s="640">
        <v>10504.77</v>
      </c>
      <c r="Y34" s="132">
        <v>1753885.6300000001</v>
      </c>
      <c r="Z34" s="123"/>
    </row>
    <row r="35" spans="1:26" x14ac:dyDescent="0.2">
      <c r="A35" s="136"/>
      <c r="B35" s="130" t="s">
        <v>73</v>
      </c>
      <c r="C35" s="361">
        <v>160634.23550000001</v>
      </c>
      <c r="D35" s="132">
        <v>83298.465859999997</v>
      </c>
      <c r="E35" s="288">
        <v>77335.769640000013</v>
      </c>
      <c r="F35" s="361">
        <v>100706.2267</v>
      </c>
      <c r="G35" s="132">
        <v>26473.848900000001</v>
      </c>
      <c r="H35" s="132">
        <v>29.55140798</v>
      </c>
      <c r="I35" s="132">
        <v>28417.81408</v>
      </c>
      <c r="J35" s="286">
        <v>45785.012312020001</v>
      </c>
      <c r="K35" s="361">
        <v>879503.66020000004</v>
      </c>
      <c r="L35" s="132">
        <v>100518.38529999999</v>
      </c>
      <c r="M35" s="132">
        <v>122191.4283</v>
      </c>
      <c r="N35" s="132">
        <v>171312.6274</v>
      </c>
      <c r="O35" s="132">
        <v>125995.243</v>
      </c>
      <c r="P35" s="132">
        <v>81751.528170000005</v>
      </c>
      <c r="Q35" s="132">
        <v>210446.6703</v>
      </c>
      <c r="R35" s="286">
        <v>67287.777730000089</v>
      </c>
      <c r="S35" s="361">
        <v>593023.74750000006</v>
      </c>
      <c r="T35" s="132">
        <v>10510.6891</v>
      </c>
      <c r="U35" s="132">
        <v>317900.60720000003</v>
      </c>
      <c r="V35" s="132">
        <v>63390.4689</v>
      </c>
      <c r="W35" s="286">
        <v>201221.98230000003</v>
      </c>
      <c r="X35" s="640">
        <v>11126.029930000001</v>
      </c>
      <c r="Y35" s="132">
        <v>1744993.89983</v>
      </c>
    </row>
    <row r="36" spans="1:26" x14ac:dyDescent="0.2">
      <c r="A36" s="136"/>
      <c r="B36" s="130" t="s">
        <v>74</v>
      </c>
      <c r="C36" s="361">
        <v>199775.0865</v>
      </c>
      <c r="D36" s="132">
        <v>88474.987859999994</v>
      </c>
      <c r="E36" s="288">
        <v>111300.09864000001</v>
      </c>
      <c r="F36" s="361">
        <v>180259.08900000001</v>
      </c>
      <c r="G36" s="132">
        <v>62569.441180000002</v>
      </c>
      <c r="H36" s="132">
        <v>75635.558139999994</v>
      </c>
      <c r="I36" s="132">
        <v>8001.088307</v>
      </c>
      <c r="J36" s="286">
        <v>34053.001373000006</v>
      </c>
      <c r="K36" s="361">
        <v>533084.60080000001</v>
      </c>
      <c r="L36" s="132">
        <v>23364.018660000002</v>
      </c>
      <c r="M36" s="132">
        <v>57642.479440000003</v>
      </c>
      <c r="N36" s="132">
        <v>56675.264779999998</v>
      </c>
      <c r="O36" s="132">
        <v>35055.757570000002</v>
      </c>
      <c r="P36" s="132">
        <v>100216.96030000001</v>
      </c>
      <c r="Q36" s="132">
        <v>198364.63750000001</v>
      </c>
      <c r="R36" s="286">
        <v>61765.482550000015</v>
      </c>
      <c r="S36" s="361">
        <v>390117.55339999998</v>
      </c>
      <c r="T36" s="132">
        <v>6637.6284589999996</v>
      </c>
      <c r="U36" s="132">
        <v>217444.3536</v>
      </c>
      <c r="V36" s="132">
        <v>29912.175090000001</v>
      </c>
      <c r="W36" s="286">
        <v>136123.39625099997</v>
      </c>
      <c r="X36" s="640">
        <v>15718.151830000001</v>
      </c>
      <c r="Y36" s="132">
        <v>1318954.4815300002</v>
      </c>
    </row>
    <row r="37" spans="1:26" x14ac:dyDescent="0.2">
      <c r="A37" s="136"/>
      <c r="B37" s="130" t="s">
        <v>75</v>
      </c>
      <c r="C37" s="361">
        <v>154866.5226</v>
      </c>
      <c r="D37" s="132">
        <v>67077.638189999998</v>
      </c>
      <c r="E37" s="288">
        <v>87788.884409999999</v>
      </c>
      <c r="F37" s="361">
        <v>145002.17180000001</v>
      </c>
      <c r="G37" s="132">
        <v>44728.026149999998</v>
      </c>
      <c r="H37" s="132">
        <v>77017.954230000003</v>
      </c>
      <c r="I37" s="132">
        <v>10669.82029</v>
      </c>
      <c r="J37" s="286">
        <v>12586.371130000014</v>
      </c>
      <c r="K37" s="361">
        <v>548274.95609999995</v>
      </c>
      <c r="L37" s="132">
        <v>14438.42895</v>
      </c>
      <c r="M37" s="132">
        <v>36554.985309999996</v>
      </c>
      <c r="N37" s="132">
        <v>87654.148400000005</v>
      </c>
      <c r="O37" s="132">
        <v>62895.316129999999</v>
      </c>
      <c r="P37" s="132">
        <v>105930.5423</v>
      </c>
      <c r="Q37" s="132">
        <v>183994.14790000001</v>
      </c>
      <c r="R37" s="286">
        <v>56807.387110000011</v>
      </c>
      <c r="S37" s="361">
        <v>522087.78730000003</v>
      </c>
      <c r="T37" s="132">
        <v>4669.9391910000004</v>
      </c>
      <c r="U37" s="132">
        <v>233384.14619999999</v>
      </c>
      <c r="V37" s="132">
        <v>91672.768179999999</v>
      </c>
      <c r="W37" s="286">
        <v>192360.93372900004</v>
      </c>
      <c r="X37" s="640">
        <v>21971.370009999999</v>
      </c>
      <c r="Y37" s="132">
        <v>1392202.8078099999</v>
      </c>
    </row>
    <row r="38" spans="1:26" x14ac:dyDescent="0.2">
      <c r="A38" s="120">
        <v>2019</v>
      </c>
      <c r="B38" s="130" t="s">
        <v>64</v>
      </c>
      <c r="C38" s="361">
        <v>434388.06709999999</v>
      </c>
      <c r="D38" s="132">
        <v>107835.0074</v>
      </c>
      <c r="E38" s="288">
        <v>326553.05969999998</v>
      </c>
      <c r="F38" s="361">
        <v>135626.50099999999</v>
      </c>
      <c r="G38" s="132">
        <v>20345.43778814</v>
      </c>
      <c r="H38" s="132">
        <v>53085.920672269996</v>
      </c>
      <c r="I38" s="132">
        <v>9197.3918420000009</v>
      </c>
      <c r="J38" s="286">
        <v>52997.750697589989</v>
      </c>
      <c r="K38" s="361">
        <v>575597.34290000005</v>
      </c>
      <c r="L38" s="132">
        <v>41666.949371505994</v>
      </c>
      <c r="M38" s="132">
        <v>40571.474125839995</v>
      </c>
      <c r="N38" s="132">
        <v>79369.157227848002</v>
      </c>
      <c r="O38" s="132">
        <v>85798.860449387998</v>
      </c>
      <c r="P38" s="132">
        <v>87677.849304329997</v>
      </c>
      <c r="Q38" s="132">
        <v>139687.89522629001</v>
      </c>
      <c r="R38" s="286">
        <v>100825.157194798</v>
      </c>
      <c r="S38" s="361">
        <v>501754.39769999997</v>
      </c>
      <c r="T38" s="132">
        <v>11677.549735389999</v>
      </c>
      <c r="U38" s="132">
        <v>273211.93813492899</v>
      </c>
      <c r="V38" s="132">
        <v>66109.106109347995</v>
      </c>
      <c r="W38" s="286">
        <v>150755.80372033297</v>
      </c>
      <c r="X38" s="640">
        <v>2694.5266329999999</v>
      </c>
      <c r="Y38" s="132">
        <v>1650060.8353329999</v>
      </c>
    </row>
    <row r="39" spans="1:26" x14ac:dyDescent="0.2">
      <c r="A39" s="136"/>
      <c r="B39" s="130" t="s">
        <v>65</v>
      </c>
      <c r="C39" s="361">
        <v>259660.63</v>
      </c>
      <c r="D39" s="132">
        <v>135937.01319999999</v>
      </c>
      <c r="E39" s="288">
        <v>123723.61680000002</v>
      </c>
      <c r="F39" s="361">
        <v>166792.57459999999</v>
      </c>
      <c r="G39" s="132">
        <v>39646.932111162001</v>
      </c>
      <c r="H39" s="132">
        <v>56855.548306410004</v>
      </c>
      <c r="I39" s="132">
        <v>50290.393958000001</v>
      </c>
      <c r="J39" s="286">
        <v>19999.700224427972</v>
      </c>
      <c r="K39" s="361">
        <v>630135.29879999999</v>
      </c>
      <c r="L39" s="132">
        <v>23989.843729577999</v>
      </c>
      <c r="M39" s="132">
        <v>39673.448568597996</v>
      </c>
      <c r="N39" s="132">
        <v>176362.67106873999</v>
      </c>
      <c r="O39" s="132">
        <v>33808.885890490004</v>
      </c>
      <c r="P39" s="132">
        <v>52278.589834489998</v>
      </c>
      <c r="Q39" s="132">
        <v>200173.60789257998</v>
      </c>
      <c r="R39" s="286">
        <v>103848.25181552395</v>
      </c>
      <c r="S39" s="361">
        <v>355325.70630000002</v>
      </c>
      <c r="T39" s="132">
        <v>5001.8979330000002</v>
      </c>
      <c r="U39" s="132">
        <v>167232.17460115702</v>
      </c>
      <c r="V39" s="132">
        <v>44833.004451512999</v>
      </c>
      <c r="W39" s="286">
        <v>138258.62931433</v>
      </c>
      <c r="X39" s="640">
        <v>21359.752250000001</v>
      </c>
      <c r="Y39" s="132">
        <v>1433273.9619499999</v>
      </c>
    </row>
    <row r="40" spans="1:26" ht="18" x14ac:dyDescent="0.2">
      <c r="A40" s="128"/>
      <c r="B40" s="130" t="s">
        <v>66</v>
      </c>
      <c r="C40" s="361">
        <v>242796.8187</v>
      </c>
      <c r="D40" s="132">
        <v>56789.556369999998</v>
      </c>
      <c r="E40" s="288">
        <v>186007.26233</v>
      </c>
      <c r="F40" s="361">
        <v>103348.25260000001</v>
      </c>
      <c r="G40" s="132">
        <v>60739.455434148003</v>
      </c>
      <c r="H40" s="132">
        <v>41.996592049999997</v>
      </c>
      <c r="I40" s="132">
        <v>23822.964495708999</v>
      </c>
      <c r="J40" s="286">
        <v>18743.836078093009</v>
      </c>
      <c r="K40" s="361">
        <v>627691.48589999997</v>
      </c>
      <c r="L40" s="132">
        <v>24248.925432343</v>
      </c>
      <c r="M40" s="132">
        <v>5031.4843164240001</v>
      </c>
      <c r="N40" s="132">
        <v>149652.51492068</v>
      </c>
      <c r="O40" s="132">
        <v>60215.932948820999</v>
      </c>
      <c r="P40" s="132">
        <v>162374.88694322002</v>
      </c>
      <c r="Q40" s="132">
        <v>147256.120033007</v>
      </c>
      <c r="R40" s="286">
        <v>78911.62130550493</v>
      </c>
      <c r="S40" s="361">
        <v>467739.64030000003</v>
      </c>
      <c r="T40" s="132">
        <v>3204.4525084499996</v>
      </c>
      <c r="U40" s="132">
        <v>304540.17794104101</v>
      </c>
      <c r="V40" s="132">
        <v>35542.714937454999</v>
      </c>
      <c r="W40" s="286">
        <v>124452.29491305398</v>
      </c>
      <c r="X40" s="640">
        <v>10420.67194</v>
      </c>
      <c r="Y40" s="132">
        <v>1451996.86944</v>
      </c>
      <c r="Z40" s="123"/>
    </row>
    <row r="41" spans="1:26" ht="18" x14ac:dyDescent="0.2">
      <c r="A41" s="136"/>
      <c r="B41" s="130" t="s">
        <v>67</v>
      </c>
      <c r="C41" s="361">
        <v>218157.12356710699</v>
      </c>
      <c r="D41" s="132">
        <v>101764.200037331</v>
      </c>
      <c r="E41" s="288">
        <v>116392.92352977599</v>
      </c>
      <c r="F41" s="361">
        <v>306138.42613991303</v>
      </c>
      <c r="G41" s="132">
        <v>187532.98939041299</v>
      </c>
      <c r="H41" s="132">
        <v>64350.224292999999</v>
      </c>
      <c r="I41" s="132">
        <v>23806.972688000002</v>
      </c>
      <c r="J41" s="286">
        <v>30448.239768500032</v>
      </c>
      <c r="K41" s="361">
        <v>638792.123383119</v>
      </c>
      <c r="L41" s="132">
        <v>22945.161181650001</v>
      </c>
      <c r="M41" s="132">
        <v>72820.443841650995</v>
      </c>
      <c r="N41" s="132">
        <v>132082.80130712999</v>
      </c>
      <c r="O41" s="132">
        <v>82651.053805121992</v>
      </c>
      <c r="P41" s="132">
        <v>160739.44004436999</v>
      </c>
      <c r="Q41" s="132">
        <v>111768.34646607601</v>
      </c>
      <c r="R41" s="286">
        <v>55784.876737120096</v>
      </c>
      <c r="S41" s="361">
        <v>448322.23345039698</v>
      </c>
      <c r="T41" s="132">
        <v>6133.72004621</v>
      </c>
      <c r="U41" s="132">
        <v>200172.32978235799</v>
      </c>
      <c r="V41" s="132">
        <v>54019.428876366997</v>
      </c>
      <c r="W41" s="286">
        <v>187996.75474546201</v>
      </c>
      <c r="X41" s="640">
        <v>23531.799394599999</v>
      </c>
      <c r="Y41" s="132">
        <v>1634941.7059351359</v>
      </c>
      <c r="Z41" s="123"/>
    </row>
    <row r="42" spans="1:26" ht="18" x14ac:dyDescent="0.2">
      <c r="A42" s="136"/>
      <c r="B42" s="130" t="s">
        <v>68</v>
      </c>
      <c r="C42" s="361">
        <v>165460.94113708098</v>
      </c>
      <c r="D42" s="132">
        <v>52916.134562057996</v>
      </c>
      <c r="E42" s="288">
        <v>112544.80657502299</v>
      </c>
      <c r="F42" s="361">
        <v>165608.043683508</v>
      </c>
      <c r="G42" s="132">
        <v>83282.401486513001</v>
      </c>
      <c r="H42" s="132">
        <v>37.920569239999999</v>
      </c>
      <c r="I42" s="132">
        <v>67180.075127000004</v>
      </c>
      <c r="J42" s="286">
        <v>15107.646500754985</v>
      </c>
      <c r="K42" s="361">
        <v>746278.81918164191</v>
      </c>
      <c r="L42" s="132">
        <v>24790.857016528</v>
      </c>
      <c r="M42" s="132">
        <v>46359.455172053</v>
      </c>
      <c r="N42" s="132">
        <v>176638.0180633</v>
      </c>
      <c r="O42" s="132">
        <v>98262.880842486993</v>
      </c>
      <c r="P42" s="132">
        <v>63043.075209319999</v>
      </c>
      <c r="Q42" s="132">
        <v>218692.052678548</v>
      </c>
      <c r="R42" s="286">
        <v>118492.48019940592</v>
      </c>
      <c r="S42" s="361">
        <v>408354.08939596504</v>
      </c>
      <c r="T42" s="132">
        <v>11215.57247929</v>
      </c>
      <c r="U42" s="132">
        <v>292037.56920077099</v>
      </c>
      <c r="V42" s="132">
        <v>46097.934200162999</v>
      </c>
      <c r="W42" s="286">
        <v>59003.01351574104</v>
      </c>
      <c r="X42" s="640">
        <v>24432.397887799998</v>
      </c>
      <c r="Y42" s="132">
        <v>1510134.2912859959</v>
      </c>
      <c r="Z42" s="123"/>
    </row>
    <row r="43" spans="1:26" ht="18" x14ac:dyDescent="0.2">
      <c r="A43" s="136"/>
      <c r="B43" s="130" t="s">
        <v>69</v>
      </c>
      <c r="C43" s="361">
        <v>192799.967653595</v>
      </c>
      <c r="D43" s="132">
        <v>62381.242784275004</v>
      </c>
      <c r="E43" s="288">
        <v>130418.72486931999</v>
      </c>
      <c r="F43" s="361">
        <v>213099.04223337202</v>
      </c>
      <c r="G43" s="132">
        <v>199680.00534853202</v>
      </c>
      <c r="H43" s="132">
        <v>40.404489840000004</v>
      </c>
      <c r="I43" s="132">
        <v>4565.6077240000004</v>
      </c>
      <c r="J43" s="286">
        <v>8813.0246709999919</v>
      </c>
      <c r="K43" s="361">
        <v>569285.41631930298</v>
      </c>
      <c r="L43" s="132">
        <v>40022.382181787005</v>
      </c>
      <c r="M43" s="132">
        <v>187.79483738800002</v>
      </c>
      <c r="N43" s="132">
        <v>152908.07511775201</v>
      </c>
      <c r="O43" s="132">
        <v>32544.845157070999</v>
      </c>
      <c r="P43" s="132">
        <v>107892.96241748</v>
      </c>
      <c r="Q43" s="132">
        <v>137713.48232248999</v>
      </c>
      <c r="R43" s="286">
        <v>98015.874285334954</v>
      </c>
      <c r="S43" s="361">
        <v>461426.69696576596</v>
      </c>
      <c r="T43" s="132">
        <v>5338.6476688599996</v>
      </c>
      <c r="U43" s="132">
        <v>316465.89634983003</v>
      </c>
      <c r="V43" s="132">
        <v>33767.041652802</v>
      </c>
      <c r="W43" s="286">
        <v>105855.11129427393</v>
      </c>
      <c r="X43" s="640">
        <v>16178.402137200001</v>
      </c>
      <c r="Y43" s="132">
        <v>1452789.525309236</v>
      </c>
      <c r="Z43" s="123"/>
    </row>
    <row r="44" spans="1:26" ht="18" x14ac:dyDescent="0.2">
      <c r="A44" s="136"/>
      <c r="B44" s="130" t="s">
        <v>70</v>
      </c>
      <c r="C44" s="361">
        <v>355961.40738363203</v>
      </c>
      <c r="D44" s="132">
        <v>263933.922864958</v>
      </c>
      <c r="E44" s="288">
        <v>92027.484518674028</v>
      </c>
      <c r="F44" s="361">
        <v>207497.564036558</v>
      </c>
      <c r="G44" s="132">
        <v>125160.471108328</v>
      </c>
      <c r="H44" s="132">
        <v>59216.410205730004</v>
      </c>
      <c r="I44" s="132">
        <v>22939.165604999998</v>
      </c>
      <c r="J44" s="286">
        <v>181.51711750001414</v>
      </c>
      <c r="K44" s="361">
        <v>624486.38656031992</v>
      </c>
      <c r="L44" s="132">
        <v>43306.629972251001</v>
      </c>
      <c r="M44" s="132">
        <v>66262.209157859994</v>
      </c>
      <c r="N44" s="132">
        <v>121624.49670883299</v>
      </c>
      <c r="O44" s="132">
        <v>70256.883431707989</v>
      </c>
      <c r="P44" s="132">
        <v>102345.85932453</v>
      </c>
      <c r="Q44" s="132">
        <v>120243.194399453</v>
      </c>
      <c r="R44" s="286">
        <v>100447.11356568494</v>
      </c>
      <c r="S44" s="361">
        <v>388746.54397167702</v>
      </c>
      <c r="T44" s="132">
        <v>9234.2084345499989</v>
      </c>
      <c r="U44" s="132">
        <v>288915.69346379302</v>
      </c>
      <c r="V44" s="132">
        <v>11842.059107900001</v>
      </c>
      <c r="W44" s="286">
        <v>78754.582965434005</v>
      </c>
      <c r="X44" s="640">
        <v>2930.94362086</v>
      </c>
      <c r="Y44" s="132">
        <v>1579622.8455730472</v>
      </c>
      <c r="Z44" s="123"/>
    </row>
    <row r="45" spans="1:26" x14ac:dyDescent="0.2">
      <c r="A45" s="136"/>
      <c r="B45" s="130" t="s">
        <v>71</v>
      </c>
      <c r="C45" s="361">
        <v>197381.604569466</v>
      </c>
      <c r="D45" s="132">
        <v>66266.808169636002</v>
      </c>
      <c r="E45" s="288">
        <v>131114.79639983</v>
      </c>
      <c r="F45" s="361">
        <v>184089.22869566001</v>
      </c>
      <c r="G45" s="132">
        <v>75005.793493060002</v>
      </c>
      <c r="H45" s="132">
        <v>57995.530959600001</v>
      </c>
      <c r="I45" s="132">
        <v>36378.801242000001</v>
      </c>
      <c r="J45" s="286">
        <v>14709.10300100001</v>
      </c>
      <c r="K45" s="361">
        <v>612291.88016459299</v>
      </c>
      <c r="L45" s="132">
        <v>2296.0302753189999</v>
      </c>
      <c r="M45" s="132">
        <v>24288.599395213001</v>
      </c>
      <c r="N45" s="132">
        <v>221088.33674703</v>
      </c>
      <c r="O45" s="132">
        <v>76158.022396330009</v>
      </c>
      <c r="P45" s="132">
        <v>52419.804235330004</v>
      </c>
      <c r="Q45" s="132">
        <v>191409.54899829</v>
      </c>
      <c r="R45" s="286">
        <v>44631.538117080927</v>
      </c>
      <c r="S45" s="361">
        <v>493344.67722042999</v>
      </c>
      <c r="T45" s="132">
        <v>10108.280938600001</v>
      </c>
      <c r="U45" s="132">
        <v>250684.90537632999</v>
      </c>
      <c r="V45" s="132">
        <v>77744.337813730002</v>
      </c>
      <c r="W45" s="286">
        <v>154807.15309177001</v>
      </c>
      <c r="X45" s="640">
        <v>2749.5096013400002</v>
      </c>
      <c r="Y45" s="132">
        <v>1489856.9002514889</v>
      </c>
    </row>
    <row r="46" spans="1:26" x14ac:dyDescent="0.2">
      <c r="A46" s="136"/>
      <c r="B46" s="130" t="s">
        <v>72</v>
      </c>
      <c r="C46" s="361">
        <v>906398.88062450499</v>
      </c>
      <c r="D46" s="132">
        <v>809925.06837969495</v>
      </c>
      <c r="E46" s="288">
        <v>96473.812244810048</v>
      </c>
      <c r="F46" s="361">
        <v>206697.19707182</v>
      </c>
      <c r="G46" s="132">
        <v>132033.88443802999</v>
      </c>
      <c r="H46" s="132">
        <v>32296.328645789999</v>
      </c>
      <c r="I46" s="132">
        <v>15015.361622</v>
      </c>
      <c r="J46" s="286">
        <v>27351.622366000025</v>
      </c>
      <c r="K46" s="361">
        <v>624234.48714256892</v>
      </c>
      <c r="L46" s="132">
        <v>21293.202350979998</v>
      </c>
      <c r="M46" s="132">
        <v>18958.647902358003</v>
      </c>
      <c r="N46" s="132">
        <v>176555.89295571999</v>
      </c>
      <c r="O46" s="132">
        <v>52758.362723710001</v>
      </c>
      <c r="P46" s="132">
        <v>110579.62115953</v>
      </c>
      <c r="Q46" s="132">
        <v>143007.32417836</v>
      </c>
      <c r="R46" s="286">
        <v>101081.43587191094</v>
      </c>
      <c r="S46" s="361">
        <v>479229.34102100704</v>
      </c>
      <c r="T46" s="132">
        <v>2446.0470599999999</v>
      </c>
      <c r="U46" s="132">
        <v>236094.69480105999</v>
      </c>
      <c r="V46" s="132">
        <v>78684.529395110003</v>
      </c>
      <c r="W46" s="286">
        <v>162004.06976483704</v>
      </c>
      <c r="X46" s="640">
        <v>2426.6430854</v>
      </c>
      <c r="Y46" s="132">
        <v>2218986.5489453012</v>
      </c>
    </row>
    <row r="47" spans="1:26" x14ac:dyDescent="0.2">
      <c r="A47" s="136"/>
      <c r="B47" s="130" t="s">
        <v>73</v>
      </c>
      <c r="C47" s="361">
        <v>284812.08892106405</v>
      </c>
      <c r="D47" s="132">
        <v>162304.83690942603</v>
      </c>
      <c r="E47" s="288">
        <v>122507.25201163802</v>
      </c>
      <c r="F47" s="361">
        <v>119964.74793113001</v>
      </c>
      <c r="G47" s="132">
        <v>37326.57215883</v>
      </c>
      <c r="H47" s="132">
        <v>38453.246941500001</v>
      </c>
      <c r="I47" s="132">
        <v>25006.698085</v>
      </c>
      <c r="J47" s="286">
        <v>19178.230745800014</v>
      </c>
      <c r="K47" s="361">
        <v>639754.9097893039</v>
      </c>
      <c r="L47" s="132">
        <v>40258.404656662002</v>
      </c>
      <c r="M47" s="132">
        <v>36910.383131469003</v>
      </c>
      <c r="N47" s="132">
        <v>144082.95016299601</v>
      </c>
      <c r="O47" s="132">
        <v>37728.792192795998</v>
      </c>
      <c r="P47" s="132">
        <v>119585.01938856799</v>
      </c>
      <c r="Q47" s="132">
        <v>187626.75175241401</v>
      </c>
      <c r="R47" s="286">
        <v>73562.608504398842</v>
      </c>
      <c r="S47" s="361">
        <v>459578.56306816899</v>
      </c>
      <c r="T47" s="132">
        <v>15724.30060242</v>
      </c>
      <c r="U47" s="132">
        <v>223697.95807264998</v>
      </c>
      <c r="V47" s="132">
        <v>61324.047606759006</v>
      </c>
      <c r="W47" s="286">
        <v>158832.25678633997</v>
      </c>
      <c r="X47" s="640">
        <v>39135.115130140002</v>
      </c>
      <c r="Y47" s="132">
        <v>1543245.424839807</v>
      </c>
    </row>
    <row r="48" spans="1:26" x14ac:dyDescent="0.2">
      <c r="A48" s="136"/>
      <c r="B48" s="130" t="s">
        <v>74</v>
      </c>
      <c r="C48" s="361">
        <v>189806.104897143</v>
      </c>
      <c r="D48" s="132">
        <v>50408.859542049002</v>
      </c>
      <c r="E48" s="288">
        <v>139397.245355094</v>
      </c>
      <c r="F48" s="361">
        <v>153643.67594314201</v>
      </c>
      <c r="G48" s="132">
        <v>22073.272865790001</v>
      </c>
      <c r="H48" s="132">
        <v>77480.374803600003</v>
      </c>
      <c r="I48" s="132">
        <v>11733.372336341999</v>
      </c>
      <c r="J48" s="286">
        <v>42356.655937410003</v>
      </c>
      <c r="K48" s="361">
        <v>662374.74128777103</v>
      </c>
      <c r="L48" s="132">
        <v>86606.865017231001</v>
      </c>
      <c r="M48" s="132">
        <v>20408.641521556001</v>
      </c>
      <c r="N48" s="132">
        <v>77663.423302520008</v>
      </c>
      <c r="O48" s="132">
        <v>48779.219702640003</v>
      </c>
      <c r="P48" s="132">
        <v>130714.66312041</v>
      </c>
      <c r="Q48" s="132">
        <v>174523.99301504999</v>
      </c>
      <c r="R48" s="286">
        <v>123677.93560836406</v>
      </c>
      <c r="S48" s="361">
        <v>449106.69049653696</v>
      </c>
      <c r="T48" s="132">
        <v>7408.1951647599999</v>
      </c>
      <c r="U48" s="132">
        <v>206076.35588053</v>
      </c>
      <c r="V48" s="132">
        <v>63225.732329599996</v>
      </c>
      <c r="W48" s="286">
        <v>172396.40712164697</v>
      </c>
      <c r="X48" s="640">
        <v>13361.09464806</v>
      </c>
      <c r="Y48" s="132">
        <v>1468292.3072726529</v>
      </c>
    </row>
    <row r="49" spans="1:26" x14ac:dyDescent="0.2">
      <c r="A49" s="136"/>
      <c r="B49" s="130" t="s">
        <v>75</v>
      </c>
      <c r="C49" s="361">
        <v>474830.22819789301</v>
      </c>
      <c r="D49" s="132">
        <v>369567.91385734308</v>
      </c>
      <c r="E49" s="288">
        <v>105262.31434054993</v>
      </c>
      <c r="F49" s="361">
        <v>85882.792610156001</v>
      </c>
      <c r="G49" s="132">
        <v>25516.071120395998</v>
      </c>
      <c r="H49" s="132">
        <v>41183.332239000003</v>
      </c>
      <c r="I49" s="132">
        <v>14886.321553</v>
      </c>
      <c r="J49" s="286">
        <v>4297.0676977599942</v>
      </c>
      <c r="K49" s="361">
        <v>666368.22368602199</v>
      </c>
      <c r="L49" s="132">
        <v>43630.861389692</v>
      </c>
      <c r="M49" s="132">
        <v>44935.671076059996</v>
      </c>
      <c r="N49" s="132">
        <v>134564.43091616</v>
      </c>
      <c r="O49" s="132">
        <v>82783.297478909997</v>
      </c>
      <c r="P49" s="132">
        <v>121066.49873579</v>
      </c>
      <c r="Q49" s="132">
        <v>131731.86399821</v>
      </c>
      <c r="R49" s="286">
        <v>107655.60009120009</v>
      </c>
      <c r="S49" s="361">
        <v>508621.74664250895</v>
      </c>
      <c r="T49" s="132">
        <v>15143.66392214</v>
      </c>
      <c r="U49" s="132">
        <v>198687.76225843999</v>
      </c>
      <c r="V49" s="132">
        <v>22799.262465790001</v>
      </c>
      <c r="W49" s="286">
        <v>271991.05799613893</v>
      </c>
      <c r="X49" s="640">
        <v>23329.90887739</v>
      </c>
      <c r="Y49" s="132">
        <v>1759032.90001397</v>
      </c>
    </row>
    <row r="50" spans="1:26" ht="18" x14ac:dyDescent="0.2">
      <c r="A50" s="120">
        <v>2020</v>
      </c>
      <c r="B50" s="129" t="s">
        <v>64</v>
      </c>
      <c r="C50" s="361">
        <v>409384.16926012002</v>
      </c>
      <c r="D50" s="132">
        <v>116590.27248469002</v>
      </c>
      <c r="E50" s="288">
        <v>292793.89677543001</v>
      </c>
      <c r="F50" s="361">
        <v>83419.036155969996</v>
      </c>
      <c r="G50" s="132">
        <v>42726.315489010005</v>
      </c>
      <c r="H50" s="132">
        <v>318.8241357</v>
      </c>
      <c r="I50" s="132">
        <v>10177.501001000001</v>
      </c>
      <c r="J50" s="287">
        <v>30196.395530259993</v>
      </c>
      <c r="K50" s="361">
        <v>671869.04015180003</v>
      </c>
      <c r="L50" s="132">
        <v>24702.004489119998</v>
      </c>
      <c r="M50" s="132">
        <v>33332.066012449999</v>
      </c>
      <c r="N50" s="132">
        <v>198070.33078726</v>
      </c>
      <c r="O50" s="132">
        <v>67595.487369909999</v>
      </c>
      <c r="P50" s="132">
        <v>54605.183312989997</v>
      </c>
      <c r="Q50" s="132">
        <v>162803.97981662001</v>
      </c>
      <c r="R50" s="286">
        <v>130759.98836345004</v>
      </c>
      <c r="S50" s="361">
        <v>538693.40039404994</v>
      </c>
      <c r="T50" s="132">
        <v>12544.34294493</v>
      </c>
      <c r="U50" s="132">
        <v>243419.42342365001</v>
      </c>
      <c r="V50" s="132">
        <v>83929.397648820013</v>
      </c>
      <c r="W50" s="287">
        <v>198800.23637664993</v>
      </c>
      <c r="X50" s="640">
        <v>3317.94022971</v>
      </c>
      <c r="Y50" s="134">
        <v>1706683.58619165</v>
      </c>
      <c r="Z50" s="138"/>
    </row>
    <row r="51" spans="1:26" ht="18" x14ac:dyDescent="0.2">
      <c r="A51" s="120"/>
      <c r="B51" s="129" t="s">
        <v>65</v>
      </c>
      <c r="C51" s="361">
        <v>366712.25835990004</v>
      </c>
      <c r="D51" s="132">
        <v>112945.5943025</v>
      </c>
      <c r="E51" s="288">
        <v>253766.66405740002</v>
      </c>
      <c r="F51" s="361">
        <v>79832.845330289987</v>
      </c>
      <c r="G51" s="132">
        <v>39054.769772699998</v>
      </c>
      <c r="H51" s="132">
        <v>17626.321126450002</v>
      </c>
      <c r="I51" s="132">
        <v>6174.2059099999997</v>
      </c>
      <c r="J51" s="287">
        <v>16977.548521139986</v>
      </c>
      <c r="K51" s="361">
        <v>551427.72145257995</v>
      </c>
      <c r="L51" s="132">
        <v>3180.1425938699999</v>
      </c>
      <c r="M51" s="132">
        <v>97543.263691679997</v>
      </c>
      <c r="N51" s="132">
        <v>119642.40076294</v>
      </c>
      <c r="O51" s="132">
        <v>74799.374667020005</v>
      </c>
      <c r="P51" s="132">
        <v>49840.309482050005</v>
      </c>
      <c r="Q51" s="132">
        <v>128177.32133603</v>
      </c>
      <c r="R51" s="286">
        <v>78244.908918989939</v>
      </c>
      <c r="S51" s="361">
        <v>421786.50155827001</v>
      </c>
      <c r="T51" s="132">
        <v>3647.3913124699998</v>
      </c>
      <c r="U51" s="132">
        <v>246498.11289808</v>
      </c>
      <c r="V51" s="132">
        <v>16784.09269225</v>
      </c>
      <c r="W51" s="287">
        <v>154856.90465547005</v>
      </c>
      <c r="X51" s="640">
        <v>19065.803572599998</v>
      </c>
      <c r="Y51" s="134">
        <v>1438825.1302736399</v>
      </c>
      <c r="Z51" s="138"/>
    </row>
    <row r="52" spans="1:26" ht="18" x14ac:dyDescent="0.2">
      <c r="A52" s="120"/>
      <c r="B52" s="129" t="s">
        <v>66</v>
      </c>
      <c r="C52" s="361">
        <v>203708.31105372001</v>
      </c>
      <c r="D52" s="132">
        <v>68507.38464643</v>
      </c>
      <c r="E52" s="288">
        <v>135200.92640729001</v>
      </c>
      <c r="F52" s="361">
        <v>53995.41697454</v>
      </c>
      <c r="G52" s="132">
        <v>20618.844049539999</v>
      </c>
      <c r="H52" s="132">
        <v>11093.8580848</v>
      </c>
      <c r="I52" s="132">
        <v>11170.134977200001</v>
      </c>
      <c r="J52" s="287">
        <v>11112.579862999999</v>
      </c>
      <c r="K52" s="361">
        <v>352363.81191455998</v>
      </c>
      <c r="L52" s="132">
        <v>9381.4136069899996</v>
      </c>
      <c r="M52" s="132">
        <v>16804.572143600002</v>
      </c>
      <c r="N52" s="132">
        <v>79219.039053009998</v>
      </c>
      <c r="O52" s="132">
        <v>19912.601894849999</v>
      </c>
      <c r="P52" s="132">
        <v>55128.915244960001</v>
      </c>
      <c r="Q52" s="132">
        <v>118390.11525457</v>
      </c>
      <c r="R52" s="286">
        <v>53527.15471658</v>
      </c>
      <c r="S52" s="361">
        <v>331387.24906591</v>
      </c>
      <c r="T52" s="132">
        <v>15020.89794694</v>
      </c>
      <c r="U52" s="132">
        <v>147340.50279706001</v>
      </c>
      <c r="V52" s="132">
        <v>27265.46542484</v>
      </c>
      <c r="W52" s="287">
        <v>141760.38289707</v>
      </c>
      <c r="X52" s="640">
        <v>22806.43192481</v>
      </c>
      <c r="Y52" s="134">
        <v>964261.22093354003</v>
      </c>
      <c r="Z52" s="138"/>
    </row>
    <row r="53" spans="1:26" ht="18" x14ac:dyDescent="0.2">
      <c r="A53" s="136"/>
      <c r="B53" s="129" t="s">
        <v>67</v>
      </c>
      <c r="C53" s="361">
        <v>133766.24486227002</v>
      </c>
      <c r="D53" s="132">
        <v>54910.903590240006</v>
      </c>
      <c r="E53" s="288">
        <v>78855.341272030011</v>
      </c>
      <c r="F53" s="361">
        <v>38322.533339739995</v>
      </c>
      <c r="G53" s="132">
        <v>32899.23359258</v>
      </c>
      <c r="H53" s="132">
        <v>548.81766352</v>
      </c>
      <c r="I53" s="132">
        <v>3058.0292479999998</v>
      </c>
      <c r="J53" s="287">
        <v>1816.4528356399969</v>
      </c>
      <c r="K53" s="361">
        <v>329348.59516403999</v>
      </c>
      <c r="L53" s="132">
        <v>13539.111844129999</v>
      </c>
      <c r="M53" s="132">
        <v>4919.1897888800004</v>
      </c>
      <c r="N53" s="132">
        <v>46572.055268939999</v>
      </c>
      <c r="O53" s="132">
        <v>12104.31325094</v>
      </c>
      <c r="P53" s="132">
        <v>25663.331708999998</v>
      </c>
      <c r="Q53" s="132">
        <v>173553.43516456999</v>
      </c>
      <c r="R53" s="286">
        <v>52997.158137580031</v>
      </c>
      <c r="S53" s="361">
        <v>183424.29182776998</v>
      </c>
      <c r="T53" s="132">
        <v>10674.9512356</v>
      </c>
      <c r="U53" s="132">
        <v>101434.73989258001</v>
      </c>
      <c r="V53" s="132">
        <v>27295.027773549999</v>
      </c>
      <c r="W53" s="287">
        <v>44019.572926039953</v>
      </c>
      <c r="X53" s="640">
        <v>1296.66748536</v>
      </c>
      <c r="Y53" s="134">
        <v>686158.33267917996</v>
      </c>
      <c r="Z53" s="138"/>
    </row>
    <row r="54" spans="1:26" ht="18" x14ac:dyDescent="0.2">
      <c r="A54" s="136"/>
      <c r="B54" s="129" t="s">
        <v>68</v>
      </c>
      <c r="C54" s="361">
        <v>187912.20806770999</v>
      </c>
      <c r="D54" s="132">
        <v>71259.463184709995</v>
      </c>
      <c r="E54" s="288">
        <v>116652.74488299999</v>
      </c>
      <c r="F54" s="361">
        <v>34358.17485476</v>
      </c>
      <c r="G54" s="132">
        <v>14136.398413659999</v>
      </c>
      <c r="H54" s="132">
        <v>9495.8573674199997</v>
      </c>
      <c r="I54" s="132">
        <v>3481.7749370000001</v>
      </c>
      <c r="J54" s="287">
        <v>7244.1441366799991</v>
      </c>
      <c r="K54" s="361">
        <v>314451.86781003996</v>
      </c>
      <c r="L54" s="132">
        <v>502.95113977999995</v>
      </c>
      <c r="M54" s="132">
        <v>11025.330698309999</v>
      </c>
      <c r="N54" s="132">
        <v>123972.65709189999</v>
      </c>
      <c r="O54" s="132">
        <v>9272.0902048400003</v>
      </c>
      <c r="P54" s="132">
        <v>72453.304347619996</v>
      </c>
      <c r="Q54" s="132">
        <v>54882.509838040001</v>
      </c>
      <c r="R54" s="286">
        <v>42343.024489549978</v>
      </c>
      <c r="S54" s="361">
        <v>215893.32619458999</v>
      </c>
      <c r="T54" s="132">
        <v>10646.92218582</v>
      </c>
      <c r="U54" s="132">
        <v>41140.20926317</v>
      </c>
      <c r="V54" s="132">
        <v>68752.971371240012</v>
      </c>
      <c r="W54" s="287">
        <v>95353.223374359979</v>
      </c>
      <c r="X54" s="640">
        <v>53.970606600000004</v>
      </c>
      <c r="Y54" s="134">
        <v>752669.54753369989</v>
      </c>
      <c r="Z54" s="138"/>
    </row>
    <row r="55" spans="1:26" ht="18" x14ac:dyDescent="0.2">
      <c r="A55" s="136"/>
      <c r="B55" s="129" t="s">
        <v>69</v>
      </c>
      <c r="C55" s="361">
        <v>79710.131167619998</v>
      </c>
      <c r="D55" s="132">
        <v>22863.807243019997</v>
      </c>
      <c r="E55" s="288">
        <v>56846.323924600001</v>
      </c>
      <c r="F55" s="361">
        <v>33090.967602149998</v>
      </c>
      <c r="G55" s="132">
        <v>14124.768109909999</v>
      </c>
      <c r="H55" s="132">
        <v>16516.52940924</v>
      </c>
      <c r="I55" s="132">
        <v>6.9311999999999996</v>
      </c>
      <c r="J55" s="287">
        <v>2442.7388829999982</v>
      </c>
      <c r="K55" s="361">
        <v>334857.42831303005</v>
      </c>
      <c r="L55" s="132">
        <v>23194.645465360001</v>
      </c>
      <c r="M55" s="132">
        <v>13378.58393834</v>
      </c>
      <c r="N55" s="132">
        <v>75273.891877339993</v>
      </c>
      <c r="O55" s="132">
        <v>41054.984373920001</v>
      </c>
      <c r="P55" s="132">
        <v>22132.812689819999</v>
      </c>
      <c r="Q55" s="132">
        <v>82311.362698700003</v>
      </c>
      <c r="R55" s="286">
        <v>77511.147269550071</v>
      </c>
      <c r="S55" s="361">
        <v>338086.57319991</v>
      </c>
      <c r="T55" s="132">
        <v>14491.61101844</v>
      </c>
      <c r="U55" s="132">
        <v>52975.928196699999</v>
      </c>
      <c r="V55" s="132">
        <v>127574.50314477</v>
      </c>
      <c r="W55" s="287">
        <v>143044.53083999999</v>
      </c>
      <c r="X55" s="640">
        <v>380.17419547000003</v>
      </c>
      <c r="Y55" s="134">
        <v>786125.2744781801</v>
      </c>
      <c r="Z55" s="138"/>
    </row>
    <row r="56" spans="1:26" ht="18" x14ac:dyDescent="0.2">
      <c r="A56" s="136"/>
      <c r="B56" s="129" t="s">
        <v>70</v>
      </c>
      <c r="C56" s="361">
        <v>111098.78794392999</v>
      </c>
      <c r="D56" s="132">
        <v>50560.093448049985</v>
      </c>
      <c r="E56" s="288">
        <v>60538.694495880001</v>
      </c>
      <c r="F56" s="361">
        <v>50128.282230699995</v>
      </c>
      <c r="G56" s="132">
        <v>14745.15383637</v>
      </c>
      <c r="H56" s="132">
        <v>32088.82459059</v>
      </c>
      <c r="I56" s="132">
        <v>35.8742667</v>
      </c>
      <c r="J56" s="287">
        <v>3258.4295370399996</v>
      </c>
      <c r="K56" s="361">
        <v>476074.61898242001</v>
      </c>
      <c r="L56" s="132">
        <v>2716.2247041199998</v>
      </c>
      <c r="M56" s="132">
        <v>32915.632534330005</v>
      </c>
      <c r="N56" s="132">
        <v>93022.159784860007</v>
      </c>
      <c r="O56" s="132">
        <v>46619.084809169995</v>
      </c>
      <c r="P56" s="132">
        <v>30630.541273229999</v>
      </c>
      <c r="Q56" s="132">
        <v>142079.61982685002</v>
      </c>
      <c r="R56" s="286">
        <v>128091.35604986001</v>
      </c>
      <c r="S56" s="361">
        <v>447703.88273515995</v>
      </c>
      <c r="T56" s="132">
        <v>8733.4038843199996</v>
      </c>
      <c r="U56" s="132">
        <v>197994.85787748999</v>
      </c>
      <c r="V56" s="132">
        <v>92716.980942009992</v>
      </c>
      <c r="W56" s="287">
        <v>148258.64003133995</v>
      </c>
      <c r="X56" s="640">
        <v>19884.612835779997</v>
      </c>
      <c r="Y56" s="134">
        <v>1104890.1847279901</v>
      </c>
      <c r="Z56" s="138"/>
    </row>
    <row r="57" spans="1:26" ht="18" x14ac:dyDescent="0.2">
      <c r="A57" s="136"/>
      <c r="B57" s="129" t="s">
        <v>71</v>
      </c>
      <c r="C57" s="361">
        <v>184846.53701402</v>
      </c>
      <c r="D57" s="132">
        <v>92511.497738930004</v>
      </c>
      <c r="E57" s="288">
        <v>92335.039275089992</v>
      </c>
      <c r="F57" s="361">
        <v>53407.583630199995</v>
      </c>
      <c r="G57" s="132">
        <v>19840.451561599999</v>
      </c>
      <c r="H57" s="132">
        <v>33561.273243800002</v>
      </c>
      <c r="I57" s="132">
        <v>0</v>
      </c>
      <c r="J57" s="287">
        <v>5.8588247999941814</v>
      </c>
      <c r="K57" s="361">
        <v>396473.31052449998</v>
      </c>
      <c r="L57" s="132">
        <v>1256.2120689999999</v>
      </c>
      <c r="M57" s="132">
        <v>7928.9626968500006</v>
      </c>
      <c r="N57" s="132">
        <v>97131.590858220006</v>
      </c>
      <c r="O57" s="132">
        <v>45718.952659690003</v>
      </c>
      <c r="P57" s="132">
        <v>55080.35780931</v>
      </c>
      <c r="Q57" s="132">
        <v>96660.432497710004</v>
      </c>
      <c r="R57" s="286">
        <v>92696.801933719951</v>
      </c>
      <c r="S57" s="361">
        <v>356811.76006330998</v>
      </c>
      <c r="T57" s="132">
        <v>9653.2128770499985</v>
      </c>
      <c r="U57" s="132">
        <v>149150.76706432999</v>
      </c>
      <c r="V57" s="132">
        <v>14875.95017658</v>
      </c>
      <c r="W57" s="287">
        <v>183131.82994535001</v>
      </c>
      <c r="X57" s="640">
        <v>571.83316874000002</v>
      </c>
      <c r="Y57" s="134">
        <v>992111.02440076997</v>
      </c>
      <c r="Z57" s="138"/>
    </row>
    <row r="58" spans="1:26" ht="18" x14ac:dyDescent="0.2">
      <c r="A58" s="136"/>
      <c r="B58" s="129" t="s">
        <v>72</v>
      </c>
      <c r="C58" s="361">
        <v>146622.90370497</v>
      </c>
      <c r="D58" s="132">
        <v>45822.49807532</v>
      </c>
      <c r="E58" s="288">
        <v>100800.40562964999</v>
      </c>
      <c r="F58" s="361">
        <v>47248.176993889996</v>
      </c>
      <c r="G58" s="132">
        <v>13690.3136798</v>
      </c>
      <c r="H58" s="132">
        <v>30149.955205999999</v>
      </c>
      <c r="I58" s="132">
        <v>0</v>
      </c>
      <c r="J58" s="287">
        <v>3407.9081080899996</v>
      </c>
      <c r="K58" s="361">
        <v>370717.72404396004</v>
      </c>
      <c r="L58" s="132">
        <v>10534.439084200001</v>
      </c>
      <c r="M58" s="132">
        <v>43927.742168500001</v>
      </c>
      <c r="N58" s="132">
        <v>44893.464790980004</v>
      </c>
      <c r="O58" s="132">
        <v>26071.033721380001</v>
      </c>
      <c r="P58" s="132">
        <v>56510.937085650003</v>
      </c>
      <c r="Q58" s="132">
        <v>89728.442407419992</v>
      </c>
      <c r="R58" s="286">
        <v>99051.664785830013</v>
      </c>
      <c r="S58" s="361">
        <v>315001.47743123997</v>
      </c>
      <c r="T58" s="132">
        <v>444.16783118000001</v>
      </c>
      <c r="U58" s="132">
        <v>153480.60029079</v>
      </c>
      <c r="V58" s="132">
        <v>17502.84687506</v>
      </c>
      <c r="W58" s="287">
        <v>143573.86243420996</v>
      </c>
      <c r="X58" s="640">
        <v>16872.84340591</v>
      </c>
      <c r="Y58" s="134">
        <v>896463.12557996996</v>
      </c>
      <c r="Z58" s="138"/>
    </row>
    <row r="59" spans="1:26" ht="18" x14ac:dyDescent="0.2">
      <c r="A59" s="133"/>
      <c r="B59" s="283" t="s">
        <v>73</v>
      </c>
      <c r="C59" s="355">
        <v>181831.78331861598</v>
      </c>
      <c r="D59" s="319">
        <v>79652.719435445993</v>
      </c>
      <c r="E59" s="289">
        <v>102179.06388316999</v>
      </c>
      <c r="F59" s="353">
        <v>96845.128330000007</v>
      </c>
      <c r="G59" s="132">
        <v>49171.421944000002</v>
      </c>
      <c r="H59" s="132">
        <v>29479.752863000002</v>
      </c>
      <c r="I59" s="132">
        <v>3823.251072</v>
      </c>
      <c r="J59" s="287">
        <v>14370.702451000005</v>
      </c>
      <c r="K59" s="353">
        <v>383994.57752192998</v>
      </c>
      <c r="L59" s="319">
        <v>25269.301041999999</v>
      </c>
      <c r="M59" s="319">
        <v>33044.202485000002</v>
      </c>
      <c r="N59" s="319">
        <v>21140.904021800001</v>
      </c>
      <c r="O59" s="319">
        <v>43524.749173999997</v>
      </c>
      <c r="P59" s="319">
        <v>63613.099519000003</v>
      </c>
      <c r="Q59" s="319">
        <v>115988.74533921</v>
      </c>
      <c r="R59" s="287">
        <v>81413.575940919982</v>
      </c>
      <c r="S59" s="353">
        <v>331427.93220218999</v>
      </c>
      <c r="T59" s="319">
        <v>4451.5298162399995</v>
      </c>
      <c r="U59" s="319">
        <v>120805.75420369999</v>
      </c>
      <c r="V59" s="319">
        <v>80366.634529520001</v>
      </c>
      <c r="W59" s="287">
        <v>125804.01365272998</v>
      </c>
      <c r="X59" s="353">
        <v>4303.9763576699997</v>
      </c>
      <c r="Y59" s="134">
        <v>998403.39773040591</v>
      </c>
      <c r="Z59" s="138"/>
    </row>
    <row r="60" spans="1:26" ht="18" x14ac:dyDescent="0.2">
      <c r="A60" s="133"/>
      <c r="B60" s="283" t="s">
        <v>74</v>
      </c>
      <c r="C60" s="355">
        <v>158410.611511508</v>
      </c>
      <c r="D60" s="319">
        <v>67738.682486799997</v>
      </c>
      <c r="E60" s="289">
        <v>90671.929024708006</v>
      </c>
      <c r="F60" s="353">
        <v>87278.227853529999</v>
      </c>
      <c r="G60" s="132">
        <v>36562.473262629996</v>
      </c>
      <c r="H60" s="132">
        <v>31074.587877999998</v>
      </c>
      <c r="I60" s="132">
        <v>3317.8026697</v>
      </c>
      <c r="J60" s="287">
        <v>16323.364042529996</v>
      </c>
      <c r="K60" s="353">
        <v>403655.08638136997</v>
      </c>
      <c r="L60" s="319">
        <v>316.73937999999998</v>
      </c>
      <c r="M60" s="319">
        <v>15297.852036</v>
      </c>
      <c r="N60" s="319">
        <v>162245.11388397001</v>
      </c>
      <c r="O60" s="319">
        <v>7988.7343179399995</v>
      </c>
      <c r="P60" s="319">
        <v>21786.477841</v>
      </c>
      <c r="Q60" s="319">
        <v>102057.1919739</v>
      </c>
      <c r="R60" s="287">
        <v>93962.976948559924</v>
      </c>
      <c r="S60" s="353">
        <v>348064.36633714003</v>
      </c>
      <c r="T60" s="319">
        <v>965.54726266</v>
      </c>
      <c r="U60" s="319">
        <v>183254.99264526999</v>
      </c>
      <c r="V60" s="319">
        <v>36101.370714059994</v>
      </c>
      <c r="W60" s="287">
        <v>127742.45571515005</v>
      </c>
      <c r="X60" s="353">
        <v>27641.876904257999</v>
      </c>
      <c r="Y60" s="134">
        <v>1025050.168987806</v>
      </c>
      <c r="Z60" s="138"/>
    </row>
    <row r="61" spans="1:26" x14ac:dyDescent="0.2">
      <c r="A61" s="133"/>
      <c r="B61" s="283" t="s">
        <v>75</v>
      </c>
      <c r="C61" s="355">
        <v>210883.91875214002</v>
      </c>
      <c r="D61" s="319">
        <v>57969.586428579991</v>
      </c>
      <c r="E61" s="289">
        <v>152914.33232356003</v>
      </c>
      <c r="F61" s="353">
        <v>192249.49412604002</v>
      </c>
      <c r="G61" s="132">
        <v>84627.593724999999</v>
      </c>
      <c r="H61" s="132">
        <v>75092.779702</v>
      </c>
      <c r="I61" s="132">
        <v>12627.715464620002</v>
      </c>
      <c r="J61" s="287">
        <v>19901.405234040023</v>
      </c>
      <c r="K61" s="353">
        <v>283737.88905974501</v>
      </c>
      <c r="L61" s="319">
        <v>2298.999613</v>
      </c>
      <c r="M61" s="319">
        <v>44.831937154999999</v>
      </c>
      <c r="N61" s="319">
        <v>11110.95824365</v>
      </c>
      <c r="O61" s="319">
        <v>45537.162618800001</v>
      </c>
      <c r="P61" s="319">
        <v>58167.5132543</v>
      </c>
      <c r="Q61" s="319">
        <v>95330.818802299997</v>
      </c>
      <c r="R61" s="287">
        <v>71247.604590539995</v>
      </c>
      <c r="S61" s="353">
        <v>479382.530492016</v>
      </c>
      <c r="T61" s="319">
        <v>9266.8073798999994</v>
      </c>
      <c r="U61" s="319">
        <v>242954.45507070998</v>
      </c>
      <c r="V61" s="319">
        <v>40316.340525485</v>
      </c>
      <c r="W61" s="287">
        <v>186844.92751592101</v>
      </c>
      <c r="X61" s="353">
        <v>4789.6179007000001</v>
      </c>
      <c r="Y61" s="134">
        <v>1171043.4503306411</v>
      </c>
      <c r="Z61" s="135"/>
    </row>
    <row r="62" spans="1:26" x14ac:dyDescent="0.2">
      <c r="A62" s="120">
        <v>2021</v>
      </c>
      <c r="B62" s="283" t="s">
        <v>64</v>
      </c>
      <c r="C62" s="351">
        <v>154689.41659010999</v>
      </c>
      <c r="D62" s="289">
        <v>82620.671009179991</v>
      </c>
      <c r="E62" s="294">
        <v>72068.745580930001</v>
      </c>
      <c r="F62" s="351">
        <v>55487.114622400004</v>
      </c>
      <c r="G62" s="134">
        <v>36842.865306199994</v>
      </c>
      <c r="H62" s="134">
        <v>10890.774146</v>
      </c>
      <c r="I62" s="134">
        <v>7747.8843761999997</v>
      </c>
      <c r="J62" s="287">
        <v>5.5907940000106464</v>
      </c>
      <c r="K62" s="351">
        <v>311922.85624367499</v>
      </c>
      <c r="L62" s="134">
        <v>701.09668048000003</v>
      </c>
      <c r="M62" s="318">
        <v>23052.965725775</v>
      </c>
      <c r="N62" s="134">
        <v>47949.264507139997</v>
      </c>
      <c r="O62" s="134">
        <v>19366.137632599999</v>
      </c>
      <c r="P62" s="134">
        <v>34073.544484599995</v>
      </c>
      <c r="Q62" s="134">
        <v>93516.588760099999</v>
      </c>
      <c r="R62" s="293">
        <v>93263.258452980022</v>
      </c>
      <c r="S62" s="351">
        <v>368011.12101947999</v>
      </c>
      <c r="T62" s="134">
        <v>13844.3613664</v>
      </c>
      <c r="U62" s="134">
        <v>180802.23835829998</v>
      </c>
      <c r="V62" s="134">
        <v>51859.237912510005</v>
      </c>
      <c r="W62" s="287">
        <v>121505.28338227002</v>
      </c>
      <c r="X62" s="647">
        <v>5088.4989644099996</v>
      </c>
      <c r="Y62" s="134">
        <v>895199.00744007505</v>
      </c>
      <c r="Z62" s="121"/>
    </row>
    <row r="63" spans="1:26" x14ac:dyDescent="0.2">
      <c r="A63" s="136"/>
      <c r="B63" s="283" t="s">
        <v>65</v>
      </c>
      <c r="C63" s="351">
        <v>140292.16646366401</v>
      </c>
      <c r="D63" s="289">
        <v>92308.602024013991</v>
      </c>
      <c r="E63" s="294">
        <v>47983.564439650014</v>
      </c>
      <c r="F63" s="351">
        <v>76135.762343559996</v>
      </c>
      <c r="G63" s="134">
        <v>27159.43673714</v>
      </c>
      <c r="H63" s="134">
        <v>25331.286238080003</v>
      </c>
      <c r="I63" s="134">
        <v>14789.5763752</v>
      </c>
      <c r="J63" s="287">
        <v>8855.4629931399832</v>
      </c>
      <c r="K63" s="351">
        <v>373700.85008263</v>
      </c>
      <c r="L63" s="134">
        <v>1501.60024419</v>
      </c>
      <c r="M63" s="318">
        <v>29878.389355250001</v>
      </c>
      <c r="N63" s="134">
        <v>57076.441404630001</v>
      </c>
      <c r="O63" s="134">
        <v>11502.21221426</v>
      </c>
      <c r="P63" s="134">
        <v>40277.156522980004</v>
      </c>
      <c r="Q63" s="134">
        <v>148030.26040344001</v>
      </c>
      <c r="R63" s="293">
        <v>85434.789937879948</v>
      </c>
      <c r="S63" s="351">
        <v>393848.60575078602</v>
      </c>
      <c r="T63" s="134">
        <v>37891.417336419996</v>
      </c>
      <c r="U63" s="134">
        <v>143739.07308219001</v>
      </c>
      <c r="V63" s="134">
        <v>60967.835053376002</v>
      </c>
      <c r="W63" s="320">
        <v>151250.28027880003</v>
      </c>
      <c r="X63" s="647">
        <v>835.34495972000002</v>
      </c>
      <c r="Y63" s="134">
        <v>984812.72960036003</v>
      </c>
      <c r="Z63" s="121"/>
    </row>
    <row r="64" spans="1:26" x14ac:dyDescent="0.2">
      <c r="A64" s="136"/>
      <c r="B64" s="283" t="s">
        <v>66</v>
      </c>
      <c r="C64" s="352">
        <v>124705.70260942999</v>
      </c>
      <c r="D64" s="289">
        <v>85111.607964620009</v>
      </c>
      <c r="E64" s="294">
        <v>39594.094644809986</v>
      </c>
      <c r="F64" s="352">
        <v>204598.46947342998</v>
      </c>
      <c r="G64" s="134">
        <v>26425.536805900003</v>
      </c>
      <c r="H64" s="134">
        <v>40940.258309620003</v>
      </c>
      <c r="I64" s="134">
        <v>104276.06850507999</v>
      </c>
      <c r="J64" s="287">
        <v>32956.605852829962</v>
      </c>
      <c r="K64" s="352">
        <v>345307.57285331999</v>
      </c>
      <c r="L64" s="134">
        <v>18550.69042843</v>
      </c>
      <c r="M64" s="318">
        <v>19629.774481799999</v>
      </c>
      <c r="N64" s="134">
        <v>64251.729295919999</v>
      </c>
      <c r="O64" s="134">
        <v>19532.085628069999</v>
      </c>
      <c r="P64" s="134">
        <v>67060.043183839996</v>
      </c>
      <c r="Q64" s="134">
        <v>61134.748874359997</v>
      </c>
      <c r="R64" s="293">
        <v>95148.500960899983</v>
      </c>
      <c r="S64" s="352">
        <v>429573.98497330002</v>
      </c>
      <c r="T64" s="134">
        <v>8477.7218875300005</v>
      </c>
      <c r="U64" s="134">
        <v>190804.40026101001</v>
      </c>
      <c r="V64" s="134">
        <v>86418.21497026</v>
      </c>
      <c r="W64" s="287">
        <v>143873.64785449998</v>
      </c>
      <c r="X64" s="649">
        <v>734.48768335</v>
      </c>
      <c r="Y64" s="134">
        <v>1104920.2175928301</v>
      </c>
      <c r="Z64" s="121"/>
    </row>
    <row r="65" spans="1:26" x14ac:dyDescent="0.2">
      <c r="A65" s="136"/>
      <c r="B65" s="283" t="s">
        <v>67</v>
      </c>
      <c r="C65" s="352">
        <v>302662.532248175</v>
      </c>
      <c r="D65" s="289">
        <v>223898.97759217498</v>
      </c>
      <c r="E65" s="294">
        <v>78763.554656000022</v>
      </c>
      <c r="F65" s="352">
        <v>245109.43715110997</v>
      </c>
      <c r="G65" s="134">
        <v>67591.455650000004</v>
      </c>
      <c r="H65" s="134">
        <v>102655.80611261001</v>
      </c>
      <c r="I65" s="134">
        <v>23074.173776</v>
      </c>
      <c r="J65" s="287">
        <v>51788.001612499967</v>
      </c>
      <c r="K65" s="352">
        <v>483363.55910651002</v>
      </c>
      <c r="L65" s="134">
        <v>2329.7157851799998</v>
      </c>
      <c r="M65" s="318">
        <v>49596.531846050006</v>
      </c>
      <c r="N65" s="134">
        <v>131715.41371627999</v>
      </c>
      <c r="O65" s="134">
        <v>1481.88764995</v>
      </c>
      <c r="P65" s="134">
        <v>49667.392143999998</v>
      </c>
      <c r="Q65" s="134">
        <v>163012.61066999999</v>
      </c>
      <c r="R65" s="293">
        <v>85560.007295050076</v>
      </c>
      <c r="S65" s="352">
        <v>617524.46333453001</v>
      </c>
      <c r="T65" s="134">
        <v>6615.4896479999998</v>
      </c>
      <c r="U65" s="134">
        <v>270405.48676850001</v>
      </c>
      <c r="V65" s="134">
        <v>30838.543679570001</v>
      </c>
      <c r="W65" s="287">
        <v>309664.94323845999</v>
      </c>
      <c r="X65" s="649">
        <v>3227.74319431</v>
      </c>
      <c r="Y65" s="134">
        <v>1651887.7350346351</v>
      </c>
    </row>
    <row r="66" spans="1:26" x14ac:dyDescent="0.2">
      <c r="A66" s="136"/>
      <c r="B66" s="283" t="s">
        <v>68</v>
      </c>
      <c r="C66" s="352">
        <v>123731.73449789301</v>
      </c>
      <c r="D66" s="289">
        <v>74121.890659131008</v>
      </c>
      <c r="E66" s="294">
        <v>49609.843838761997</v>
      </c>
      <c r="F66" s="352">
        <v>367995.89925249497</v>
      </c>
      <c r="G66" s="134">
        <v>168668.87822584901</v>
      </c>
      <c r="H66" s="134">
        <v>139127.84043646601</v>
      </c>
      <c r="I66" s="134">
        <v>16.893540000000002</v>
      </c>
      <c r="J66" s="287">
        <v>60182.287050179904</v>
      </c>
      <c r="K66" s="352">
        <v>551239.85340433603</v>
      </c>
      <c r="L66" s="134">
        <v>1882.668707476</v>
      </c>
      <c r="M66" s="318">
        <v>60914.922951683999</v>
      </c>
      <c r="N66" s="134">
        <v>14865.308833157</v>
      </c>
      <c r="O66" s="134">
        <v>35155.785574125999</v>
      </c>
      <c r="P66" s="134">
        <v>98703.117297835008</v>
      </c>
      <c r="Q66" s="134">
        <v>153489.78534452998</v>
      </c>
      <c r="R66" s="293">
        <v>186228.26469552808</v>
      </c>
      <c r="S66" s="352">
        <v>525528.11413366301</v>
      </c>
      <c r="T66" s="134">
        <v>7189.7649473399997</v>
      </c>
      <c r="U66" s="134">
        <v>314253.22435729601</v>
      </c>
      <c r="V66" s="134">
        <v>24322.311750553999</v>
      </c>
      <c r="W66" s="287">
        <v>179762.81307847297</v>
      </c>
      <c r="X66" s="649">
        <v>7442.7521104910002</v>
      </c>
      <c r="Y66" s="134">
        <v>1575938.3533988781</v>
      </c>
    </row>
    <row r="67" spans="1:26" x14ac:dyDescent="0.2">
      <c r="A67" s="136"/>
      <c r="B67" s="283" t="s">
        <v>69</v>
      </c>
      <c r="C67" s="352">
        <v>116917.848255709</v>
      </c>
      <c r="D67" s="289">
        <v>76258.72469739501</v>
      </c>
      <c r="E67" s="294">
        <v>40659.123558313993</v>
      </c>
      <c r="F67" s="352">
        <v>192710.77467384</v>
      </c>
      <c r="G67" s="134">
        <v>20102.812693159998</v>
      </c>
      <c r="H67" s="134">
        <v>113300.34126836</v>
      </c>
      <c r="I67" s="134">
        <v>25365.814445</v>
      </c>
      <c r="J67" s="287">
        <v>33941.806267320004</v>
      </c>
      <c r="K67" s="352">
        <v>773657.86606876797</v>
      </c>
      <c r="L67" s="134">
        <v>60614.775784161</v>
      </c>
      <c r="M67" s="318">
        <v>71123.220781608994</v>
      </c>
      <c r="N67" s="134">
        <v>151291.98301401001</v>
      </c>
      <c r="O67" s="134">
        <v>32903.859108140001</v>
      </c>
      <c r="P67" s="134">
        <v>52112.327206321002</v>
      </c>
      <c r="Q67" s="134">
        <v>196653.75160158999</v>
      </c>
      <c r="R67" s="293">
        <v>208957.94857293693</v>
      </c>
      <c r="S67" s="352">
        <v>696332.39260725002</v>
      </c>
      <c r="T67" s="134">
        <v>9952.6069366000011</v>
      </c>
      <c r="U67" s="134">
        <v>362940.65375998197</v>
      </c>
      <c r="V67" s="134">
        <v>130531.02857089999</v>
      </c>
      <c r="W67" s="287">
        <v>192908.10333976807</v>
      </c>
      <c r="X67" s="649">
        <v>12237.754440299999</v>
      </c>
      <c r="Y67" s="134">
        <v>1791856.6360458669</v>
      </c>
    </row>
    <row r="68" spans="1:26" x14ac:dyDescent="0.2">
      <c r="A68" s="139"/>
      <c r="B68" s="283" t="s">
        <v>70</v>
      </c>
      <c r="C68" s="352">
        <v>143088.015359257</v>
      </c>
      <c r="D68" s="289">
        <v>109990.69815074003</v>
      </c>
      <c r="E68" s="294">
        <v>33097.317208516964</v>
      </c>
      <c r="F68" s="352">
        <v>261272.214744814</v>
      </c>
      <c r="G68" s="134">
        <v>105403.669058878</v>
      </c>
      <c r="H68" s="134">
        <v>88431.66209391001</v>
      </c>
      <c r="I68" s="134">
        <v>7486.7629260000003</v>
      </c>
      <c r="J68" s="287">
        <v>59950.120666025992</v>
      </c>
      <c r="K68" s="352">
        <v>715961.79823418707</v>
      </c>
      <c r="L68" s="134">
        <v>1826.4667634800001</v>
      </c>
      <c r="M68" s="318">
        <v>273.61559863999997</v>
      </c>
      <c r="N68" s="134">
        <v>34428.762916839994</v>
      </c>
      <c r="O68" s="134">
        <v>183254.14182446201</v>
      </c>
      <c r="P68" s="134">
        <v>88093.272882990001</v>
      </c>
      <c r="Q68" s="134">
        <v>289705.24870514101</v>
      </c>
      <c r="R68" s="293">
        <v>118380.28954263404</v>
      </c>
      <c r="S68" s="352">
        <v>447405.521099584</v>
      </c>
      <c r="T68" s="134">
        <v>5436.2248614799992</v>
      </c>
      <c r="U68" s="134">
        <v>281413.46683505201</v>
      </c>
      <c r="V68" s="134">
        <v>29599.964337228001</v>
      </c>
      <c r="W68" s="287">
        <v>130955.86506582401</v>
      </c>
      <c r="X68" s="649">
        <v>109470.25411513001</v>
      </c>
      <c r="Y68" s="134">
        <v>1677197.8035529719</v>
      </c>
    </row>
    <row r="69" spans="1:26" x14ac:dyDescent="0.2">
      <c r="A69" s="140"/>
      <c r="B69" s="283" t="s">
        <v>71</v>
      </c>
      <c r="C69" s="352">
        <v>141128.398740359</v>
      </c>
      <c r="D69" s="289">
        <v>80425.999100408997</v>
      </c>
      <c r="E69" s="294">
        <v>60702.399639950003</v>
      </c>
      <c r="F69" s="352">
        <v>143197.775624264</v>
      </c>
      <c r="G69" s="134">
        <v>33827.787969026002</v>
      </c>
      <c r="H69" s="134">
        <v>55961.759685334</v>
      </c>
      <c r="I69" s="134">
        <v>43384.885225999999</v>
      </c>
      <c r="J69" s="287">
        <v>10023.34274390401</v>
      </c>
      <c r="K69" s="352">
        <v>597407.02900515101</v>
      </c>
      <c r="L69" s="134">
        <v>57964.247387399999</v>
      </c>
      <c r="M69" s="318">
        <v>463.65090720500001</v>
      </c>
      <c r="N69" s="134">
        <v>59420.034416385999</v>
      </c>
      <c r="O69" s="134">
        <v>95774.731854860001</v>
      </c>
      <c r="P69" s="134">
        <v>99759.660928182013</v>
      </c>
      <c r="Q69" s="134">
        <v>151326.860653098</v>
      </c>
      <c r="R69" s="293">
        <v>132697.84285801998</v>
      </c>
      <c r="S69" s="352">
        <v>532817.87473093404</v>
      </c>
      <c r="T69" s="134">
        <v>13160.172456620001</v>
      </c>
      <c r="U69" s="134">
        <v>278658.62111918599</v>
      </c>
      <c r="V69" s="134">
        <v>60772.917893379999</v>
      </c>
      <c r="W69" s="287">
        <v>180226.16326174804</v>
      </c>
      <c r="X69" s="649">
        <v>6553.5287278799997</v>
      </c>
      <c r="Y69" s="134">
        <v>1421104.6068285881</v>
      </c>
    </row>
    <row r="70" spans="1:26" x14ac:dyDescent="0.2">
      <c r="A70" s="140"/>
      <c r="B70" s="284" t="s">
        <v>72</v>
      </c>
      <c r="C70" s="352">
        <v>392345.08824011497</v>
      </c>
      <c r="D70" s="290">
        <v>166248.28323657598</v>
      </c>
      <c r="E70" s="294">
        <v>226096.80500353899</v>
      </c>
      <c r="F70" s="352">
        <v>221209.023324938</v>
      </c>
      <c r="G70" s="141">
        <v>90102.860790799998</v>
      </c>
      <c r="H70" s="141">
        <v>60403.987251660001</v>
      </c>
      <c r="I70" s="141">
        <v>55358.932894999998</v>
      </c>
      <c r="J70" s="287">
        <v>15343.242387478007</v>
      </c>
      <c r="K70" s="352">
        <v>914649.16459505702</v>
      </c>
      <c r="L70" s="141">
        <v>93123.708838300998</v>
      </c>
      <c r="M70" s="318">
        <v>64999.001161499997</v>
      </c>
      <c r="N70" s="141">
        <v>148272.6662984</v>
      </c>
      <c r="O70" s="141">
        <v>167008.08519305999</v>
      </c>
      <c r="P70" s="141">
        <v>175446.30549626998</v>
      </c>
      <c r="Q70" s="141">
        <v>185974.991385086</v>
      </c>
      <c r="R70" s="293">
        <v>79824.40622244007</v>
      </c>
      <c r="S70" s="352">
        <v>500357.65878978005</v>
      </c>
      <c r="T70" s="141">
        <v>7680.7065394700003</v>
      </c>
      <c r="U70" s="141">
        <v>198063.46125565202</v>
      </c>
      <c r="V70" s="141">
        <v>19523.036634651999</v>
      </c>
      <c r="W70" s="287">
        <v>275090.45436000603</v>
      </c>
      <c r="X70" s="649">
        <v>9691.8034325400004</v>
      </c>
      <c r="Y70" s="134">
        <v>2038252.7383824298</v>
      </c>
      <c r="Z70" s="121"/>
    </row>
    <row r="71" spans="1:26" x14ac:dyDescent="0.2">
      <c r="A71" s="502"/>
      <c r="B71" s="283" t="s">
        <v>73</v>
      </c>
      <c r="C71" s="351">
        <v>294655.05228115898</v>
      </c>
      <c r="D71" s="503">
        <v>61335.677089408993</v>
      </c>
      <c r="E71" s="294">
        <v>233319.37519174998</v>
      </c>
      <c r="F71" s="351">
        <v>132095.79448108401</v>
      </c>
      <c r="G71" s="504">
        <v>71600.817926834003</v>
      </c>
      <c r="H71" s="504">
        <v>35682.545602650003</v>
      </c>
      <c r="I71" s="505">
        <v>22974.575462000001</v>
      </c>
      <c r="J71" s="287">
        <v>1837.8554896000132</v>
      </c>
      <c r="K71" s="351">
        <v>894540.97677873902</v>
      </c>
      <c r="L71" s="504">
        <v>36995.005593723996</v>
      </c>
      <c r="M71" s="355">
        <v>67219.262162451007</v>
      </c>
      <c r="N71" s="505">
        <v>165696.23968742002</v>
      </c>
      <c r="O71" s="505">
        <v>15287.1026944</v>
      </c>
      <c r="P71" s="505">
        <v>142805.34125854002</v>
      </c>
      <c r="Q71" s="505">
        <v>361231.28524667997</v>
      </c>
      <c r="R71" s="293">
        <v>105306.74013552407</v>
      </c>
      <c r="S71" s="351">
        <v>654777.19585952791</v>
      </c>
      <c r="T71" s="505">
        <v>4476.9246803599999</v>
      </c>
      <c r="U71" s="505">
        <v>365095.563736988</v>
      </c>
      <c r="V71" s="505">
        <v>89590.019987427993</v>
      </c>
      <c r="W71" s="287">
        <v>195614.68745475193</v>
      </c>
      <c r="X71" s="647">
        <v>1110.3341209100001</v>
      </c>
      <c r="Y71" s="134">
        <v>1977179.3535214199</v>
      </c>
    </row>
    <row r="72" spans="1:26" x14ac:dyDescent="0.2">
      <c r="A72" s="502"/>
      <c r="B72" s="283" t="s">
        <v>74</v>
      </c>
      <c r="C72" s="351">
        <v>353333.45275058004</v>
      </c>
      <c r="D72" s="503">
        <v>133595.19851661101</v>
      </c>
      <c r="E72" s="294">
        <v>219738.25423396903</v>
      </c>
      <c r="F72" s="351">
        <v>383114.002239817</v>
      </c>
      <c r="G72" s="504">
        <v>150507.096186729</v>
      </c>
      <c r="H72" s="504">
        <v>119937.748106905</v>
      </c>
      <c r="I72" s="505">
        <v>111184.684287399</v>
      </c>
      <c r="J72" s="287">
        <v>1484.4736587840016</v>
      </c>
      <c r="K72" s="351">
        <v>707847.64809359098</v>
      </c>
      <c r="L72" s="504">
        <v>43083.285870883999</v>
      </c>
      <c r="M72" s="355">
        <v>29548.826858254</v>
      </c>
      <c r="N72" s="505">
        <v>92142.799881001003</v>
      </c>
      <c r="O72" s="505">
        <v>69760.624295403002</v>
      </c>
      <c r="P72" s="505">
        <v>155111.20889958701</v>
      </c>
      <c r="Q72" s="505">
        <v>253130.89094175398</v>
      </c>
      <c r="R72" s="293">
        <v>65070.011346707935</v>
      </c>
      <c r="S72" s="351">
        <v>616877.83986855706</v>
      </c>
      <c r="T72" s="505">
        <v>19065.699914140001</v>
      </c>
      <c r="U72" s="505">
        <v>254699.223511902</v>
      </c>
      <c r="V72" s="505">
        <v>81606.085691003012</v>
      </c>
      <c r="W72" s="287">
        <v>261506.83075151203</v>
      </c>
      <c r="X72" s="647">
        <v>3940.086713956</v>
      </c>
      <c r="Y72" s="134">
        <v>2065113.0296665011</v>
      </c>
    </row>
    <row r="73" spans="1:26" x14ac:dyDescent="0.2">
      <c r="A73" s="506"/>
      <c r="B73" s="284" t="s">
        <v>75</v>
      </c>
      <c r="C73" s="352">
        <v>125839.33906791601</v>
      </c>
      <c r="D73" s="507">
        <v>55590.925278032999</v>
      </c>
      <c r="E73" s="294">
        <v>70248.413789883009</v>
      </c>
      <c r="F73" s="352">
        <v>187528.632825501</v>
      </c>
      <c r="G73" s="508">
        <v>2112.0007535079999</v>
      </c>
      <c r="H73" s="508">
        <v>65276.628245499996</v>
      </c>
      <c r="I73" s="509">
        <v>81137.201989408</v>
      </c>
      <c r="J73" s="510">
        <v>39002.801837085019</v>
      </c>
      <c r="K73" s="352">
        <v>805999.79099919996</v>
      </c>
      <c r="L73" s="508">
        <v>12130.11553069</v>
      </c>
      <c r="M73" s="355">
        <v>31879.695141768003</v>
      </c>
      <c r="N73" s="509">
        <v>168015.19285711498</v>
      </c>
      <c r="O73" s="509">
        <v>108145.909948767</v>
      </c>
      <c r="P73" s="509">
        <v>187434.70484635999</v>
      </c>
      <c r="Q73" s="509">
        <v>174870.62758685998</v>
      </c>
      <c r="R73" s="293">
        <v>123523.54508764006</v>
      </c>
      <c r="S73" s="352">
        <v>603902.84648534702</v>
      </c>
      <c r="T73" s="509">
        <v>20108.90349488</v>
      </c>
      <c r="U73" s="509">
        <v>255067.24260676999</v>
      </c>
      <c r="V73" s="509">
        <v>72973.552181678999</v>
      </c>
      <c r="W73" s="510">
        <v>255753.14820201806</v>
      </c>
      <c r="X73" s="649">
        <v>1055.8933299099999</v>
      </c>
      <c r="Y73" s="134">
        <v>1724326.5027078739</v>
      </c>
    </row>
    <row r="74" spans="1:26" x14ac:dyDescent="0.2">
      <c r="A74" s="511">
        <v>2022</v>
      </c>
      <c r="B74" s="499" t="s">
        <v>64</v>
      </c>
      <c r="C74" s="358">
        <v>147918.51987129098</v>
      </c>
      <c r="D74" s="500">
        <v>137371.233246877</v>
      </c>
      <c r="E74" s="501">
        <v>10547.286624413973</v>
      </c>
      <c r="F74" s="358">
        <v>256722.67447859101</v>
      </c>
      <c r="G74" s="364">
        <v>91530.804139742992</v>
      </c>
      <c r="H74" s="364">
        <v>73271.354655552001</v>
      </c>
      <c r="I74" s="358">
        <v>90759.946797783996</v>
      </c>
      <c r="J74" s="366">
        <v>1160.5688855120097</v>
      </c>
      <c r="K74" s="358">
        <v>713943.18928363407</v>
      </c>
      <c r="L74" s="364">
        <v>10299.363193363</v>
      </c>
      <c r="M74" s="500">
        <v>41176.129304741</v>
      </c>
      <c r="N74" s="358">
        <v>184800.54476230702</v>
      </c>
      <c r="O74" s="358">
        <v>75969.817869885999</v>
      </c>
      <c r="P74" s="358">
        <v>74684.566466725999</v>
      </c>
      <c r="Q74" s="358">
        <v>125352.697352577</v>
      </c>
      <c r="R74" s="369">
        <v>201660.07033403404</v>
      </c>
      <c r="S74" s="358">
        <v>1080231.1741557859</v>
      </c>
      <c r="T74" s="358">
        <v>21092.826555650001</v>
      </c>
      <c r="U74" s="358">
        <v>488591.67344694398</v>
      </c>
      <c r="V74" s="358">
        <v>99408.75312670799</v>
      </c>
      <c r="W74" s="366">
        <v>471137.92102648399</v>
      </c>
      <c r="X74" s="650">
        <v>679.55112365000002</v>
      </c>
      <c r="Y74" s="366">
        <v>2199495.1089129518</v>
      </c>
    </row>
    <row r="75" spans="1:26" x14ac:dyDescent="0.2">
      <c r="A75" s="360"/>
      <c r="B75" s="499" t="s">
        <v>65</v>
      </c>
      <c r="C75" s="358">
        <v>38694.405596709003</v>
      </c>
      <c r="D75" s="500">
        <v>29593.390292782999</v>
      </c>
      <c r="E75" s="501">
        <v>9101.015303926004</v>
      </c>
      <c r="F75" s="358">
        <v>195619.86791290701</v>
      </c>
      <c r="G75" s="364">
        <v>108550.96093659199</v>
      </c>
      <c r="H75" s="364">
        <v>41467.919357038998</v>
      </c>
      <c r="I75" s="358">
        <v>32948.909809935001</v>
      </c>
      <c r="J75" s="366">
        <v>12652.077809341019</v>
      </c>
      <c r="K75" s="358">
        <v>1030206.4323384139</v>
      </c>
      <c r="L75" s="364">
        <v>37252.021174360001</v>
      </c>
      <c r="M75" s="500">
        <v>76165.475529661999</v>
      </c>
      <c r="N75" s="358">
        <v>196661.43805125201</v>
      </c>
      <c r="O75" s="358">
        <v>122437.89479386</v>
      </c>
      <c r="P75" s="358">
        <v>125058.97315912</v>
      </c>
      <c r="Q75" s="358">
        <v>226413.22314835998</v>
      </c>
      <c r="R75" s="369">
        <v>246217.40648180002</v>
      </c>
      <c r="S75" s="358">
        <v>829953.86485344707</v>
      </c>
      <c r="T75" s="358">
        <v>17275.064120419996</v>
      </c>
      <c r="U75" s="358">
        <v>347904.44974313799</v>
      </c>
      <c r="V75" s="358">
        <v>30345.588176481</v>
      </c>
      <c r="W75" s="366">
        <v>434428.76281340804</v>
      </c>
      <c r="X75" s="650">
        <v>1038.02824801</v>
      </c>
      <c r="Y75" s="366">
        <v>2095512.5989494869</v>
      </c>
    </row>
    <row r="76" spans="1:26" x14ac:dyDescent="0.2">
      <c r="A76" s="625"/>
      <c r="B76" s="626" t="s">
        <v>66</v>
      </c>
      <c r="C76" s="627">
        <v>256149.01955746399</v>
      </c>
      <c r="D76" s="628">
        <v>162675.18234297997</v>
      </c>
      <c r="E76" s="629">
        <v>93473.837214484025</v>
      </c>
      <c r="F76" s="627">
        <v>443526.93730181199</v>
      </c>
      <c r="G76" s="630">
        <v>172645.95051190301</v>
      </c>
      <c r="H76" s="630">
        <v>146440.77057669603</v>
      </c>
      <c r="I76" s="627">
        <v>88326.250749628001</v>
      </c>
      <c r="J76" s="631">
        <v>36113.965463584929</v>
      </c>
      <c r="K76" s="627">
        <v>1301922.748821992</v>
      </c>
      <c r="L76" s="630">
        <v>53891.297832283999</v>
      </c>
      <c r="M76" s="628">
        <v>75924.032242453992</v>
      </c>
      <c r="N76" s="627">
        <v>279127.00502550096</v>
      </c>
      <c r="O76" s="627">
        <v>167774.726891447</v>
      </c>
      <c r="P76" s="627">
        <v>139030.55283907001</v>
      </c>
      <c r="Q76" s="627">
        <v>325925.64016812202</v>
      </c>
      <c r="R76" s="632">
        <v>260249.49382311408</v>
      </c>
      <c r="S76" s="627">
        <v>803014.67335306795</v>
      </c>
      <c r="T76" s="627">
        <v>10142.1722061</v>
      </c>
      <c r="U76" s="627">
        <v>340272.76267224998</v>
      </c>
      <c r="V76" s="627">
        <v>19229.982688733002</v>
      </c>
      <c r="W76" s="631">
        <v>433369.75578598492</v>
      </c>
      <c r="X76" s="651">
        <v>836.34752827</v>
      </c>
      <c r="Y76" s="366">
        <v>2805449.7265626062</v>
      </c>
    </row>
    <row r="77" spans="1:26" x14ac:dyDescent="0.2">
      <c r="E77" s="98"/>
      <c r="F77" s="105"/>
      <c r="G77" s="105"/>
      <c r="H77" s="105"/>
      <c r="J77" s="105"/>
      <c r="K77" s="105"/>
      <c r="L77" s="105"/>
      <c r="X77" s="121"/>
      <c r="Y77" s="121"/>
    </row>
    <row r="78" spans="1:26" x14ac:dyDescent="0.2">
      <c r="E78" s="98"/>
      <c r="F78" s="105"/>
      <c r="G78" s="105"/>
      <c r="H78" s="105"/>
      <c r="J78" s="105"/>
      <c r="K78" s="105"/>
      <c r="L78" s="105"/>
    </row>
    <row r="79" spans="1:26" x14ac:dyDescent="0.2">
      <c r="E79" s="98"/>
      <c r="F79" s="105"/>
      <c r="G79" s="105"/>
      <c r="H79" s="105"/>
      <c r="J79" s="105"/>
      <c r="K79" s="105"/>
      <c r="L79" s="105"/>
    </row>
  </sheetData>
  <mergeCells count="5">
    <mergeCell ref="F2:I2"/>
    <mergeCell ref="A1:Y1"/>
    <mergeCell ref="C2:E2"/>
    <mergeCell ref="K2:R2"/>
    <mergeCell ref="S2:W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8"/>
  <sheetViews>
    <sheetView workbookViewId="0">
      <pane xSplit="2" ySplit="2" topLeftCell="C3" activePane="bottomRight" state="frozen"/>
      <selection pane="bottomLeft" activeCell="A3" sqref="A3"/>
      <selection pane="topRight" activeCell="C1" sqref="C1"/>
      <selection pane="bottomRight" activeCell="C7" sqref="C7"/>
    </sheetView>
  </sheetViews>
  <sheetFormatPr defaultColWidth="9.14453125" defaultRowHeight="20.25" x14ac:dyDescent="0.25"/>
  <cols>
    <col min="1" max="1" width="7.93359375" style="159" customWidth="1"/>
    <col min="2" max="2" width="17.08203125" style="160" customWidth="1"/>
    <col min="3" max="12" width="17.08203125" style="161" customWidth="1"/>
    <col min="13" max="13" width="17.08203125" style="159" customWidth="1"/>
    <col min="14" max="14" width="22.05859375" style="142" bestFit="1" customWidth="1"/>
    <col min="15" max="16384" width="9.14453125" style="273"/>
  </cols>
  <sheetData>
    <row r="1" spans="1:14" ht="22.5" x14ac:dyDescent="0.4">
      <c r="A1" s="681" t="s">
        <v>322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11"/>
    </row>
    <row r="2" spans="1:14" ht="70.5" customHeight="1" x14ac:dyDescent="0.2">
      <c r="A2" s="143"/>
      <c r="B2" s="144"/>
      <c r="C2" s="145" t="s">
        <v>115</v>
      </c>
      <c r="D2" s="145" t="s">
        <v>116</v>
      </c>
      <c r="E2" s="145" t="s">
        <v>117</v>
      </c>
      <c r="F2" s="145" t="s">
        <v>118</v>
      </c>
      <c r="G2" s="145" t="s">
        <v>119</v>
      </c>
      <c r="H2" s="145" t="s">
        <v>120</v>
      </c>
      <c r="I2" s="145" t="s">
        <v>121</v>
      </c>
      <c r="J2" s="145" t="s">
        <v>122</v>
      </c>
      <c r="K2" s="145" t="s">
        <v>123</v>
      </c>
      <c r="L2" s="603" t="s">
        <v>124</v>
      </c>
      <c r="M2" s="612" t="s">
        <v>100</v>
      </c>
      <c r="N2" s="146"/>
    </row>
    <row r="3" spans="1:14" x14ac:dyDescent="0.25">
      <c r="A3" s="120">
        <v>2018</v>
      </c>
      <c r="B3" s="118" t="s">
        <v>57</v>
      </c>
      <c r="C3" s="147">
        <v>1294276.6101500001</v>
      </c>
      <c r="D3" s="147">
        <v>66039.695816000007</v>
      </c>
      <c r="E3" s="147">
        <v>179087.77805000002</v>
      </c>
      <c r="F3" s="147">
        <v>3903089.3912899997</v>
      </c>
      <c r="G3" s="147">
        <v>71804.713147999995</v>
      </c>
      <c r="H3" s="147">
        <v>1498498.6019299999</v>
      </c>
      <c r="I3" s="147">
        <v>1063528.17759</v>
      </c>
      <c r="J3" s="147">
        <v>4703582.5281000007</v>
      </c>
      <c r="K3" s="147">
        <v>385219.15199000004</v>
      </c>
      <c r="L3" s="604">
        <v>0.700345</v>
      </c>
      <c r="M3" s="147">
        <v>13165127.348409001</v>
      </c>
      <c r="N3" s="148"/>
    </row>
    <row r="4" spans="1:14" x14ac:dyDescent="0.25">
      <c r="A4" s="120">
        <v>2019</v>
      </c>
      <c r="B4" s="118" t="s">
        <v>57</v>
      </c>
      <c r="C4" s="147">
        <v>1493736.0816311662</v>
      </c>
      <c r="D4" s="147">
        <v>98394.380773273006</v>
      </c>
      <c r="E4" s="147">
        <v>232973.788235057</v>
      </c>
      <c r="F4" s="147">
        <v>2631708.0882255491</v>
      </c>
      <c r="G4" s="147">
        <v>80059.582062419009</v>
      </c>
      <c r="H4" s="147">
        <v>1966924.7698926302</v>
      </c>
      <c r="I4" s="147">
        <v>1833242.3774877801</v>
      </c>
      <c r="J4" s="147">
        <v>7731699.5153399752</v>
      </c>
      <c r="K4" s="147">
        <v>891109.08950559399</v>
      </c>
      <c r="L4" s="604">
        <v>27.389319</v>
      </c>
      <c r="M4" s="147">
        <v>16959875.062472444</v>
      </c>
      <c r="N4" s="148"/>
    </row>
    <row r="5" spans="1:14" x14ac:dyDescent="0.25">
      <c r="A5" s="120">
        <v>2020</v>
      </c>
      <c r="B5" s="149" t="s">
        <v>57</v>
      </c>
      <c r="C5" s="147">
        <v>1685181.2290680001</v>
      </c>
      <c r="D5" s="147">
        <v>56148.411868000003</v>
      </c>
      <c r="E5" s="147">
        <v>161277.66164499999</v>
      </c>
      <c r="F5" s="147">
        <v>2895774.94723</v>
      </c>
      <c r="G5" s="147">
        <v>120216.559547</v>
      </c>
      <c r="H5" s="147">
        <v>2013771.7317689999</v>
      </c>
      <c r="I5" s="147">
        <v>1121645.6600299999</v>
      </c>
      <c r="J5" s="147">
        <v>4157705.5704310001</v>
      </c>
      <c r="K5" s="147">
        <v>489221.45701800002</v>
      </c>
      <c r="L5" s="604">
        <v>0.57921999999999996</v>
      </c>
      <c r="M5" s="147">
        <f>SUM(C5:L5)</f>
        <v>12700943.807825999</v>
      </c>
      <c r="N5" s="148"/>
    </row>
    <row r="6" spans="1:14" s="89" customFormat="1" x14ac:dyDescent="0.25">
      <c r="A6" s="120">
        <v>2021</v>
      </c>
      <c r="B6" s="149" t="s">
        <v>57</v>
      </c>
      <c r="C6" s="147">
        <v>2654288.5778200002</v>
      </c>
      <c r="D6" s="147">
        <v>79417.136318000004</v>
      </c>
      <c r="E6" s="147">
        <v>241863.53742399998</v>
      </c>
      <c r="F6" s="147">
        <v>6459879.2903519208</v>
      </c>
      <c r="G6" s="147">
        <v>217299.21292899997</v>
      </c>
      <c r="H6" s="147">
        <v>2865388.0204720004</v>
      </c>
      <c r="I6" s="147">
        <v>1760883.3701860001</v>
      </c>
      <c r="J6" s="147">
        <v>5725182.7940680012</v>
      </c>
      <c r="K6" s="147">
        <v>839748.76913199993</v>
      </c>
      <c r="L6" s="604">
        <v>14.243761000000001</v>
      </c>
      <c r="M6" s="147">
        <f>SUM(C6:L6)</f>
        <v>20843964.952461921</v>
      </c>
      <c r="N6" s="148"/>
    </row>
    <row r="7" spans="1:14" x14ac:dyDescent="0.25">
      <c r="A7" s="122">
        <v>2022</v>
      </c>
      <c r="B7" s="150" t="s">
        <v>313</v>
      </c>
      <c r="C7" s="151">
        <v>636931.08936600003</v>
      </c>
      <c r="D7" s="151">
        <v>28249.851449000002</v>
      </c>
      <c r="E7" s="151">
        <v>83276.358070999995</v>
      </c>
      <c r="F7" s="151">
        <v>1908208.1489808392</v>
      </c>
      <c r="G7" s="151">
        <v>27080.591845999999</v>
      </c>
      <c r="H7" s="151">
        <v>812889.61637800001</v>
      </c>
      <c r="I7" s="151">
        <v>470713.45033000002</v>
      </c>
      <c r="J7" s="151">
        <v>1654963.6673079999</v>
      </c>
      <c r="K7" s="151">
        <v>278492.261941</v>
      </c>
      <c r="L7" s="605">
        <v>20.818759</v>
      </c>
      <c r="M7" s="151">
        <f>SUM(C7:L7)</f>
        <v>5900825.8544288389</v>
      </c>
      <c r="N7" s="148"/>
    </row>
    <row r="8" spans="1:14" x14ac:dyDescent="0.25">
      <c r="A8" s="120">
        <v>2018</v>
      </c>
      <c r="B8" s="152" t="s">
        <v>60</v>
      </c>
      <c r="C8" s="147">
        <v>294777.50008999999</v>
      </c>
      <c r="D8" s="147">
        <v>21047.783495</v>
      </c>
      <c r="E8" s="147">
        <v>39079.751810000002</v>
      </c>
      <c r="F8" s="147">
        <v>1269134.3761999998</v>
      </c>
      <c r="G8" s="147">
        <v>13904.559112000001</v>
      </c>
      <c r="H8" s="147">
        <v>338711.00063000002</v>
      </c>
      <c r="I8" s="147">
        <v>224681.00701</v>
      </c>
      <c r="J8" s="147">
        <v>678669.3936999999</v>
      </c>
      <c r="K8" s="147">
        <v>63277.687730000005</v>
      </c>
      <c r="L8" s="604">
        <v>8.0754999999999993E-2</v>
      </c>
      <c r="M8" s="147">
        <v>2943283.1405320005</v>
      </c>
      <c r="N8" s="148"/>
    </row>
    <row r="9" spans="1:14" x14ac:dyDescent="0.25">
      <c r="A9" s="153"/>
      <c r="B9" s="152" t="s">
        <v>61</v>
      </c>
      <c r="C9" s="147">
        <v>313650.45706000004</v>
      </c>
      <c r="D9" s="147">
        <v>9157.8629990000009</v>
      </c>
      <c r="E9" s="147">
        <v>40032.89344</v>
      </c>
      <c r="F9" s="147">
        <v>745872.2892</v>
      </c>
      <c r="G9" s="147">
        <v>13105.483633</v>
      </c>
      <c r="H9" s="147">
        <v>373394.57160000002</v>
      </c>
      <c r="I9" s="147">
        <v>262804.71171</v>
      </c>
      <c r="J9" s="147">
        <v>600568.18720000004</v>
      </c>
      <c r="K9" s="147">
        <v>67036.12844</v>
      </c>
      <c r="L9" s="604">
        <v>0.19198699999999999</v>
      </c>
      <c r="M9" s="147">
        <v>2425622.7772689997</v>
      </c>
      <c r="N9" s="148"/>
    </row>
    <row r="10" spans="1:14" x14ac:dyDescent="0.25">
      <c r="A10" s="153"/>
      <c r="B10" s="152" t="s">
        <v>62</v>
      </c>
      <c r="C10" s="162">
        <v>336604.82279999997</v>
      </c>
      <c r="D10" s="162">
        <v>11391.461464</v>
      </c>
      <c r="E10" s="162">
        <v>46840.37429</v>
      </c>
      <c r="F10" s="162">
        <v>1057863.0444999998</v>
      </c>
      <c r="G10" s="162">
        <v>18847.511052999998</v>
      </c>
      <c r="H10" s="162">
        <v>388329.06390000001</v>
      </c>
      <c r="I10" s="162">
        <v>290068.00203999999</v>
      </c>
      <c r="J10" s="162">
        <v>1940178.9629000002</v>
      </c>
      <c r="K10" s="162">
        <v>123801.91758000001</v>
      </c>
      <c r="L10" s="606">
        <v>2.751E-2</v>
      </c>
      <c r="M10" s="162">
        <v>4213925.1880369997</v>
      </c>
      <c r="N10" s="148"/>
    </row>
    <row r="11" spans="1:14" x14ac:dyDescent="0.25">
      <c r="A11" s="153"/>
      <c r="B11" s="152" t="s">
        <v>63</v>
      </c>
      <c r="C11" s="162">
        <v>349243.83019999997</v>
      </c>
      <c r="D11" s="162">
        <v>24442.587858000003</v>
      </c>
      <c r="E11" s="162">
        <v>53134.75851</v>
      </c>
      <c r="F11" s="162">
        <v>830219.68139000004</v>
      </c>
      <c r="G11" s="162">
        <v>25947.159350000002</v>
      </c>
      <c r="H11" s="162">
        <v>398063.96580000001</v>
      </c>
      <c r="I11" s="162">
        <v>285974.45682999998</v>
      </c>
      <c r="J11" s="162">
        <v>1484165.9843000001</v>
      </c>
      <c r="K11" s="162">
        <v>131103.41824</v>
      </c>
      <c r="L11" s="606">
        <v>0.40009299999999998</v>
      </c>
      <c r="M11" s="162">
        <v>3582296.242571</v>
      </c>
      <c r="N11" s="148"/>
    </row>
    <row r="12" spans="1:14" x14ac:dyDescent="0.25">
      <c r="A12" s="120">
        <v>2019</v>
      </c>
      <c r="B12" s="152" t="s">
        <v>63</v>
      </c>
      <c r="C12" s="162">
        <v>372287.32298970298</v>
      </c>
      <c r="D12" s="162">
        <v>22216.387122677999</v>
      </c>
      <c r="E12" s="162">
        <v>55927.991808550003</v>
      </c>
      <c r="F12" s="162">
        <v>848062.82991246902</v>
      </c>
      <c r="G12" s="162">
        <v>21404.911103810002</v>
      </c>
      <c r="H12" s="162">
        <v>573987.56306447601</v>
      </c>
      <c r="I12" s="162">
        <v>331537.42794283701</v>
      </c>
      <c r="J12" s="162">
        <v>2708986.8168112831</v>
      </c>
      <c r="K12" s="162">
        <v>415212.71688922297</v>
      </c>
      <c r="L12" s="606">
        <v>4.6587100000000001</v>
      </c>
      <c r="M12" s="162">
        <v>5349628.6263550296</v>
      </c>
      <c r="N12" s="148"/>
    </row>
    <row r="13" spans="1:14" x14ac:dyDescent="0.25">
      <c r="A13" s="154"/>
      <c r="B13" s="152" t="s">
        <v>62</v>
      </c>
      <c r="C13" s="162">
        <v>376825.03868164506</v>
      </c>
      <c r="D13" s="162">
        <v>22543.100276000001</v>
      </c>
      <c r="E13" s="162">
        <v>49339.116574054999</v>
      </c>
      <c r="F13" s="162">
        <v>527774.75168189988</v>
      </c>
      <c r="G13" s="162">
        <v>18652.227808</v>
      </c>
      <c r="H13" s="162">
        <v>561380.00721819606</v>
      </c>
      <c r="I13" s="162">
        <v>344951.63031592203</v>
      </c>
      <c r="J13" s="162">
        <v>1842446.6038329811</v>
      </c>
      <c r="K13" s="162">
        <v>155205.34130725899</v>
      </c>
      <c r="L13" s="606">
        <v>22.703911000000002</v>
      </c>
      <c r="M13" s="162">
        <v>3899140.5216069585</v>
      </c>
      <c r="N13" s="148"/>
    </row>
    <row r="14" spans="1:14" x14ac:dyDescent="0.25">
      <c r="A14" s="154"/>
      <c r="B14" s="152" t="s">
        <v>61</v>
      </c>
      <c r="C14" s="162">
        <v>391649.79579216801</v>
      </c>
      <c r="D14" s="162">
        <v>22359.249669625002</v>
      </c>
      <c r="E14" s="162">
        <v>65294.649205812006</v>
      </c>
      <c r="F14" s="162">
        <v>909707.16708896996</v>
      </c>
      <c r="G14" s="162">
        <v>19375.474899608998</v>
      </c>
      <c r="H14" s="162">
        <v>428184.00619951799</v>
      </c>
      <c r="I14" s="162">
        <v>315449.450400531</v>
      </c>
      <c r="J14" s="162">
        <v>1674384.9323643309</v>
      </c>
      <c r="K14" s="162">
        <v>180989.45947895202</v>
      </c>
      <c r="L14" s="606">
        <v>1.7496000000000001E-2</v>
      </c>
      <c r="M14" s="162">
        <v>4007394.2025955152</v>
      </c>
      <c r="N14" s="148"/>
    </row>
    <row r="15" spans="1:14" x14ac:dyDescent="0.25">
      <c r="A15" s="154"/>
      <c r="B15" s="152" t="s">
        <v>60</v>
      </c>
      <c r="C15" s="162">
        <v>352973.92416765005</v>
      </c>
      <c r="D15" s="162">
        <v>31275.64370497</v>
      </c>
      <c r="E15" s="162">
        <v>62412.03064664</v>
      </c>
      <c r="F15" s="162">
        <v>346163.33954220999</v>
      </c>
      <c r="G15" s="162">
        <v>20626.968250999998</v>
      </c>
      <c r="H15" s="162">
        <v>403373.19341044</v>
      </c>
      <c r="I15" s="162">
        <v>841303.86882848991</v>
      </c>
      <c r="J15" s="162">
        <v>1505881.16233138</v>
      </c>
      <c r="K15" s="162">
        <v>139701.57183015998</v>
      </c>
      <c r="L15" s="606">
        <v>9.2020000000000001E-3</v>
      </c>
      <c r="M15" s="162">
        <v>3703711.7119149403</v>
      </c>
      <c r="N15" s="148"/>
    </row>
    <row r="16" spans="1:14" x14ac:dyDescent="0.25">
      <c r="A16" s="120">
        <v>2020</v>
      </c>
      <c r="B16" s="152" t="s">
        <v>60</v>
      </c>
      <c r="C16" s="162">
        <v>384814.85852100002</v>
      </c>
      <c r="D16" s="162">
        <v>9817.5535760000002</v>
      </c>
      <c r="E16" s="162">
        <v>43331.988598000004</v>
      </c>
      <c r="F16" s="162">
        <v>1164133.7997570001</v>
      </c>
      <c r="G16" s="162">
        <v>29072.691500000001</v>
      </c>
      <c r="H16" s="162">
        <v>394404.36410399998</v>
      </c>
      <c r="I16" s="162">
        <v>310574.68860699999</v>
      </c>
      <c r="J16" s="162">
        <v>1108233.2042630001</v>
      </c>
      <c r="K16" s="162">
        <v>132184.70450600001</v>
      </c>
      <c r="L16" s="606">
        <v>0</v>
      </c>
      <c r="M16" s="147">
        <f>SUM(C16:L16)</f>
        <v>3576567.8534320001</v>
      </c>
      <c r="N16" s="148"/>
    </row>
    <row r="17" spans="1:14" x14ac:dyDescent="0.25">
      <c r="A17" s="154"/>
      <c r="B17" s="152" t="s">
        <v>61</v>
      </c>
      <c r="C17" s="162">
        <v>364894.983458</v>
      </c>
      <c r="D17" s="162">
        <v>15643.079643999999</v>
      </c>
      <c r="E17" s="162">
        <v>35197.062733999999</v>
      </c>
      <c r="F17" s="162">
        <v>294679.70487000002</v>
      </c>
      <c r="G17" s="162">
        <v>25855.04365</v>
      </c>
      <c r="H17" s="162">
        <v>439584.90006100002</v>
      </c>
      <c r="I17" s="162">
        <v>272672.06405400002</v>
      </c>
      <c r="J17" s="162">
        <v>883821.66169099999</v>
      </c>
      <c r="K17" s="162">
        <v>100883.396932</v>
      </c>
      <c r="L17" s="606">
        <v>0.18004200000000001</v>
      </c>
      <c r="M17" s="147">
        <f t="shared" ref="M17:M19" si="0">SUM(C17:L17)</f>
        <v>2433232.0771359997</v>
      </c>
      <c r="N17" s="148"/>
    </row>
    <row r="18" spans="1:14" x14ac:dyDescent="0.25">
      <c r="A18" s="154"/>
      <c r="B18" s="152" t="s">
        <v>62</v>
      </c>
      <c r="C18" s="162">
        <v>475505.51084399997</v>
      </c>
      <c r="D18" s="162">
        <v>14121.619177</v>
      </c>
      <c r="E18" s="162">
        <v>41953.195662999999</v>
      </c>
      <c r="F18" s="162">
        <v>664394.52300799999</v>
      </c>
      <c r="G18" s="162">
        <v>33483.953995000003</v>
      </c>
      <c r="H18" s="162">
        <v>511773.090761</v>
      </c>
      <c r="I18" s="162">
        <v>277284.40860299999</v>
      </c>
      <c r="J18" s="162">
        <v>1038020.453848</v>
      </c>
      <c r="K18" s="162">
        <v>128055.57392900001</v>
      </c>
      <c r="L18" s="606">
        <v>0.39917799999999998</v>
      </c>
      <c r="M18" s="147">
        <f t="shared" si="0"/>
        <v>3184592.7290060003</v>
      </c>
      <c r="N18" s="148"/>
    </row>
    <row r="19" spans="1:14" ht="15" x14ac:dyDescent="0.2">
      <c r="A19" s="149"/>
      <c r="B19" s="149" t="s">
        <v>63</v>
      </c>
      <c r="C19" s="155">
        <v>459965.87624499999</v>
      </c>
      <c r="D19" s="155">
        <v>16566.159470999999</v>
      </c>
      <c r="E19" s="155">
        <v>40795.414649999999</v>
      </c>
      <c r="F19" s="155">
        <v>772566.91959499998</v>
      </c>
      <c r="G19" s="155">
        <v>31804.870402</v>
      </c>
      <c r="H19" s="155">
        <v>668009.37684299995</v>
      </c>
      <c r="I19" s="155">
        <v>261114.498766</v>
      </c>
      <c r="J19" s="155">
        <v>1127630.2506289999</v>
      </c>
      <c r="K19" s="155">
        <v>128097.781651</v>
      </c>
      <c r="L19" s="607">
        <v>0</v>
      </c>
      <c r="M19" s="147">
        <f t="shared" si="0"/>
        <v>3506551.1482519996</v>
      </c>
      <c r="N19" s="135"/>
    </row>
    <row r="20" spans="1:14" ht="15" x14ac:dyDescent="0.2">
      <c r="A20" s="154">
        <v>2021</v>
      </c>
      <c r="B20" s="149" t="s">
        <v>60</v>
      </c>
      <c r="C20" s="155">
        <f>SUM(C61:C63)</f>
        <v>546637.09828899999</v>
      </c>
      <c r="D20" s="155">
        <f t="shared" ref="D20:L20" si="1">SUM(D61:D63)</f>
        <v>15015.273631</v>
      </c>
      <c r="E20" s="155">
        <f t="shared" si="1"/>
        <v>47949.635834000001</v>
      </c>
      <c r="F20" s="155">
        <f t="shared" si="1"/>
        <v>1700307.8535289201</v>
      </c>
      <c r="G20" s="155">
        <f t="shared" si="1"/>
        <v>45843.647381999996</v>
      </c>
      <c r="H20" s="155">
        <f t="shared" si="1"/>
        <v>663089.37277499994</v>
      </c>
      <c r="I20" s="155">
        <f t="shared" si="1"/>
        <v>339015.83065300004</v>
      </c>
      <c r="J20" s="155">
        <f t="shared" si="1"/>
        <v>1287200.10604</v>
      </c>
      <c r="K20" s="155">
        <f t="shared" si="1"/>
        <v>230128.85905000003</v>
      </c>
      <c r="L20" s="607">
        <f t="shared" si="1"/>
        <v>0.17185800000000001</v>
      </c>
      <c r="M20" s="147">
        <f>SUM(C20:L20)</f>
        <v>4875187.8490409199</v>
      </c>
      <c r="N20" s="135"/>
    </row>
    <row r="21" spans="1:14" ht="15" x14ac:dyDescent="0.2">
      <c r="A21" s="154"/>
      <c r="B21" s="149" t="s">
        <v>61</v>
      </c>
      <c r="C21" s="155">
        <f>SUM(C64:C66)</f>
        <v>593545.70956999995</v>
      </c>
      <c r="D21" s="155">
        <f t="shared" ref="D21:L21" si="2">SUM(D64:D66)</f>
        <v>19579.078702999999</v>
      </c>
      <c r="E21" s="155">
        <f t="shared" si="2"/>
        <v>60286.358168999999</v>
      </c>
      <c r="F21" s="155">
        <f t="shared" si="2"/>
        <v>1363118.8293340001</v>
      </c>
      <c r="G21" s="155">
        <f t="shared" si="2"/>
        <v>34382.355043000003</v>
      </c>
      <c r="H21" s="155">
        <f t="shared" si="2"/>
        <v>695671.54113200004</v>
      </c>
      <c r="I21" s="155">
        <f t="shared" si="2"/>
        <v>434611.70868899999</v>
      </c>
      <c r="J21" s="155">
        <f t="shared" si="2"/>
        <v>1344085.333452</v>
      </c>
      <c r="K21" s="155">
        <f t="shared" si="2"/>
        <v>147052.96272499999</v>
      </c>
      <c r="L21" s="607">
        <f t="shared" si="2"/>
        <v>0.44761099999999998</v>
      </c>
      <c r="M21" s="147">
        <f t="shared" ref="M21:M23" si="3">SUM(C21:L21)</f>
        <v>4692334.3244279996</v>
      </c>
      <c r="N21" s="135"/>
    </row>
    <row r="22" spans="1:14" s="89" customFormat="1" ht="15" x14ac:dyDescent="0.2">
      <c r="A22" s="154"/>
      <c r="B22" s="149" t="s">
        <v>62</v>
      </c>
      <c r="C22" s="155">
        <f>SUM(C67:C69)</f>
        <v>715592.69314400002</v>
      </c>
      <c r="D22" s="155">
        <f t="shared" ref="D22:L22" si="4">SUM(D67:D69)</f>
        <v>21067.388233000001</v>
      </c>
      <c r="E22" s="155">
        <f t="shared" si="4"/>
        <v>64015.130157000007</v>
      </c>
      <c r="F22" s="155">
        <f t="shared" si="4"/>
        <v>1696318.263185</v>
      </c>
      <c r="G22" s="155">
        <f t="shared" si="4"/>
        <v>43485.946682000002</v>
      </c>
      <c r="H22" s="155">
        <f t="shared" si="4"/>
        <v>732955.458843</v>
      </c>
      <c r="I22" s="155">
        <f t="shared" si="4"/>
        <v>412865.61897700001</v>
      </c>
      <c r="J22" s="155">
        <f t="shared" si="4"/>
        <v>1454237.7049440001</v>
      </c>
      <c r="K22" s="155">
        <f t="shared" si="4"/>
        <v>195322.99301899999</v>
      </c>
      <c r="L22" s="607">
        <f t="shared" si="4"/>
        <v>0.106321</v>
      </c>
      <c r="M22" s="147">
        <f t="shared" si="3"/>
        <v>5335861.3035049997</v>
      </c>
      <c r="N22" s="135"/>
    </row>
    <row r="23" spans="1:14" s="89" customFormat="1" ht="15" x14ac:dyDescent="0.2">
      <c r="A23" s="154"/>
      <c r="B23" s="149" t="s">
        <v>63</v>
      </c>
      <c r="C23" s="155">
        <f>SUM(C70:C72)</f>
        <v>798513.07681700005</v>
      </c>
      <c r="D23" s="155">
        <f t="shared" ref="D23:L23" si="5">SUM(D70:D72)</f>
        <v>23755.395751</v>
      </c>
      <c r="E23" s="155">
        <f t="shared" si="5"/>
        <v>69612.413264000003</v>
      </c>
      <c r="F23" s="155">
        <f t="shared" si="5"/>
        <v>1700134.344304</v>
      </c>
      <c r="G23" s="155">
        <f t="shared" si="5"/>
        <v>93587.263822000008</v>
      </c>
      <c r="H23" s="155">
        <f t="shared" si="5"/>
        <v>773671.64772200002</v>
      </c>
      <c r="I23" s="155">
        <f t="shared" si="5"/>
        <v>574390.21186699998</v>
      </c>
      <c r="J23" s="155">
        <f t="shared" si="5"/>
        <v>1639659.6496320001</v>
      </c>
      <c r="K23" s="155">
        <f t="shared" si="5"/>
        <v>267243.95433799998</v>
      </c>
      <c r="L23" s="607">
        <f t="shared" si="5"/>
        <v>13.517971000000001</v>
      </c>
      <c r="M23" s="147">
        <f t="shared" si="3"/>
        <v>5940581.4754880005</v>
      </c>
      <c r="N23" s="135"/>
    </row>
    <row r="24" spans="1:14" s="527" customFormat="1" ht="15" x14ac:dyDescent="0.2">
      <c r="A24" s="156">
        <v>2022</v>
      </c>
      <c r="B24" s="150" t="s">
        <v>60</v>
      </c>
      <c r="C24" s="157">
        <f>C7</f>
        <v>636931.08936600003</v>
      </c>
      <c r="D24" s="157">
        <f t="shared" ref="D24:M24" si="6">D7</f>
        <v>28249.851449000002</v>
      </c>
      <c r="E24" s="157">
        <f t="shared" si="6"/>
        <v>83276.358070999995</v>
      </c>
      <c r="F24" s="157">
        <f t="shared" si="6"/>
        <v>1908208.1489808392</v>
      </c>
      <c r="G24" s="157">
        <f t="shared" si="6"/>
        <v>27080.591845999999</v>
      </c>
      <c r="H24" s="157">
        <f t="shared" si="6"/>
        <v>812889.61637800001</v>
      </c>
      <c r="I24" s="157">
        <f t="shared" si="6"/>
        <v>470713.45033000002</v>
      </c>
      <c r="J24" s="157">
        <f t="shared" si="6"/>
        <v>1654963.6673079999</v>
      </c>
      <c r="K24" s="157">
        <f t="shared" si="6"/>
        <v>278492.261941</v>
      </c>
      <c r="L24" s="602">
        <f t="shared" si="6"/>
        <v>20.818759</v>
      </c>
      <c r="M24" s="157">
        <f t="shared" si="6"/>
        <v>5900825.8544288389</v>
      </c>
      <c r="N24" s="297"/>
    </row>
    <row r="25" spans="1:14" ht="19.5" customHeight="1" x14ac:dyDescent="0.25">
      <c r="A25" s="154">
        <v>2018</v>
      </c>
      <c r="B25" s="117" t="s">
        <v>64</v>
      </c>
      <c r="C25" s="155">
        <v>111625.9702</v>
      </c>
      <c r="D25" s="155">
        <v>5681.3624920000002</v>
      </c>
      <c r="E25" s="155">
        <v>14722.115250000001</v>
      </c>
      <c r="F25" s="155">
        <v>391783.62959999999</v>
      </c>
      <c r="G25" s="155">
        <v>3218.9596160000001</v>
      </c>
      <c r="H25" s="155">
        <v>146014.24309999999</v>
      </c>
      <c r="I25" s="155">
        <v>87822.933829999994</v>
      </c>
      <c r="J25" s="155">
        <v>272562.84879999998</v>
      </c>
      <c r="K25" s="155">
        <v>22953.358209999999</v>
      </c>
      <c r="L25" s="608">
        <v>1.2239999999999999E-2</v>
      </c>
      <c r="M25" s="133">
        <v>1056385.433338</v>
      </c>
      <c r="N25" s="158"/>
    </row>
    <row r="26" spans="1:14" x14ac:dyDescent="0.25">
      <c r="A26" s="120"/>
      <c r="B26" s="117" t="s">
        <v>65</v>
      </c>
      <c r="C26" s="155">
        <v>88373.689719999995</v>
      </c>
      <c r="D26" s="155">
        <v>7949.7842110000001</v>
      </c>
      <c r="E26" s="155">
        <v>11515.48141</v>
      </c>
      <c r="F26" s="155">
        <v>402765.7597</v>
      </c>
      <c r="G26" s="155">
        <v>2801.1068890000001</v>
      </c>
      <c r="H26" s="155">
        <v>106260.1202</v>
      </c>
      <c r="I26" s="155">
        <v>71728.680760000003</v>
      </c>
      <c r="J26" s="155">
        <v>197243.98360000001</v>
      </c>
      <c r="K26" s="155">
        <v>21684.42223</v>
      </c>
      <c r="L26" s="608">
        <v>3.3660000000000001E-3</v>
      </c>
      <c r="M26" s="133">
        <v>910323.03208600008</v>
      </c>
      <c r="N26" s="158"/>
    </row>
    <row r="27" spans="1:14" x14ac:dyDescent="0.25">
      <c r="A27" s="120"/>
      <c r="B27" s="117" t="s">
        <v>66</v>
      </c>
      <c r="C27" s="155">
        <v>94777.840169999996</v>
      </c>
      <c r="D27" s="155">
        <v>7416.6367920000002</v>
      </c>
      <c r="E27" s="155">
        <v>12842.155150000001</v>
      </c>
      <c r="F27" s="155">
        <v>474584.98690000002</v>
      </c>
      <c r="G27" s="155">
        <v>7884.4926070000001</v>
      </c>
      <c r="H27" s="155">
        <v>86436.637329999998</v>
      </c>
      <c r="I27" s="155">
        <v>65129.392419999996</v>
      </c>
      <c r="J27" s="155">
        <v>208862.5613</v>
      </c>
      <c r="K27" s="155">
        <v>18639.907289999999</v>
      </c>
      <c r="L27" s="608">
        <v>6.5148999999999999E-2</v>
      </c>
      <c r="M27" s="133">
        <v>976574.67510800029</v>
      </c>
    </row>
    <row r="28" spans="1:14" x14ac:dyDescent="0.25">
      <c r="A28" s="120"/>
      <c r="B28" s="117" t="s">
        <v>67</v>
      </c>
      <c r="C28" s="155">
        <v>91132.921660000007</v>
      </c>
      <c r="D28" s="155">
        <v>3405.280444</v>
      </c>
      <c r="E28" s="155">
        <v>11531.43253</v>
      </c>
      <c r="F28" s="155">
        <v>190256.45910000001</v>
      </c>
      <c r="G28" s="155">
        <v>6050.7753629999997</v>
      </c>
      <c r="H28" s="155">
        <v>119098.5067</v>
      </c>
      <c r="I28" s="155">
        <v>86488.971189999997</v>
      </c>
      <c r="J28" s="155">
        <v>219280.4368</v>
      </c>
      <c r="K28" s="155">
        <v>21913.858850000001</v>
      </c>
      <c r="L28" s="608">
        <v>0</v>
      </c>
      <c r="M28" s="133">
        <v>749158.64263699995</v>
      </c>
    </row>
    <row r="29" spans="1:14" x14ac:dyDescent="0.25">
      <c r="A29" s="120"/>
      <c r="B29" s="117" t="s">
        <v>68</v>
      </c>
      <c r="C29" s="155">
        <v>108518.4471</v>
      </c>
      <c r="D29" s="155">
        <v>3058.4200919999998</v>
      </c>
      <c r="E29" s="155">
        <v>14881.00843</v>
      </c>
      <c r="F29" s="155">
        <v>406172.5871</v>
      </c>
      <c r="G29" s="155">
        <v>3139.055269</v>
      </c>
      <c r="H29" s="155">
        <v>124589.5325</v>
      </c>
      <c r="I29" s="155">
        <v>83921.672510000004</v>
      </c>
      <c r="J29" s="155">
        <v>193875.38089999999</v>
      </c>
      <c r="K29" s="155">
        <v>23333.97237</v>
      </c>
      <c r="L29" s="608">
        <v>0.19198699999999999</v>
      </c>
      <c r="M29" s="133">
        <v>961490.26825800003</v>
      </c>
    </row>
    <row r="30" spans="1:14" x14ac:dyDescent="0.25">
      <c r="A30" s="120"/>
      <c r="B30" s="117" t="s">
        <v>69</v>
      </c>
      <c r="C30" s="155">
        <v>113999.0883</v>
      </c>
      <c r="D30" s="155">
        <v>2694.1624630000001</v>
      </c>
      <c r="E30" s="155">
        <v>13620.45248</v>
      </c>
      <c r="F30" s="155">
        <v>149443.24299999999</v>
      </c>
      <c r="G30" s="155">
        <v>3915.6530010000001</v>
      </c>
      <c r="H30" s="155">
        <v>129706.5324</v>
      </c>
      <c r="I30" s="155">
        <v>92394.068010000003</v>
      </c>
      <c r="J30" s="155">
        <v>187412.3695</v>
      </c>
      <c r="K30" s="155">
        <v>21788.29722</v>
      </c>
      <c r="L30" s="608">
        <v>0</v>
      </c>
      <c r="M30" s="133">
        <v>714973.86637399986</v>
      </c>
    </row>
    <row r="31" spans="1:14" x14ac:dyDescent="0.25">
      <c r="A31" s="120"/>
      <c r="B31" s="117" t="s">
        <v>70</v>
      </c>
      <c r="C31" s="155">
        <v>109318.0809</v>
      </c>
      <c r="D31" s="155">
        <v>3794.005615</v>
      </c>
      <c r="E31" s="155">
        <v>13275.39122</v>
      </c>
      <c r="F31" s="155">
        <v>343250.82929999998</v>
      </c>
      <c r="G31" s="155">
        <v>5491.5307789999997</v>
      </c>
      <c r="H31" s="155">
        <v>149491.09229999999</v>
      </c>
      <c r="I31" s="155">
        <v>92941.59173</v>
      </c>
      <c r="J31" s="155">
        <v>237621.5411</v>
      </c>
      <c r="K31" s="155">
        <v>67486.707590000005</v>
      </c>
      <c r="L31" s="608">
        <v>2.751E-2</v>
      </c>
      <c r="M31" s="133">
        <v>1022670.7980440001</v>
      </c>
    </row>
    <row r="32" spans="1:14" x14ac:dyDescent="0.25">
      <c r="A32" s="120"/>
      <c r="B32" s="117" t="s">
        <v>71</v>
      </c>
      <c r="C32" s="155">
        <v>124917.48609999999</v>
      </c>
      <c r="D32" s="155">
        <v>2835.9075549999998</v>
      </c>
      <c r="E32" s="155">
        <v>15603.8236</v>
      </c>
      <c r="F32" s="155">
        <v>387048.69170000002</v>
      </c>
      <c r="G32" s="155">
        <v>4757.5940879999998</v>
      </c>
      <c r="H32" s="155">
        <v>119744.15670000001</v>
      </c>
      <c r="I32" s="155">
        <v>90682.801909999995</v>
      </c>
      <c r="J32" s="155">
        <v>1434770.8740000001</v>
      </c>
      <c r="K32" s="155">
        <v>29024.448199999999</v>
      </c>
      <c r="L32" s="608">
        <v>0</v>
      </c>
      <c r="M32" s="133">
        <v>2209385.783853</v>
      </c>
    </row>
    <row r="33" spans="1:13" x14ac:dyDescent="0.25">
      <c r="A33" s="120"/>
      <c r="B33" s="117" t="s">
        <v>72</v>
      </c>
      <c r="C33" s="155">
        <v>102369.2558</v>
      </c>
      <c r="D33" s="155">
        <v>4761.5482940000002</v>
      </c>
      <c r="E33" s="155">
        <v>17961.159469999999</v>
      </c>
      <c r="F33" s="155">
        <v>327563.52350000001</v>
      </c>
      <c r="G33" s="155">
        <v>8598.3861859999997</v>
      </c>
      <c r="H33" s="155">
        <v>119093.8149</v>
      </c>
      <c r="I33" s="155">
        <v>106443.6084</v>
      </c>
      <c r="J33" s="155">
        <v>267786.5478</v>
      </c>
      <c r="K33" s="155">
        <v>27290.76179</v>
      </c>
      <c r="L33" s="608">
        <v>0</v>
      </c>
      <c r="M33" s="133">
        <v>981868.60614000016</v>
      </c>
    </row>
    <row r="34" spans="1:13" x14ac:dyDescent="0.25">
      <c r="A34" s="120"/>
      <c r="B34" s="117" t="s">
        <v>73</v>
      </c>
      <c r="C34" s="155">
        <v>109090.4016</v>
      </c>
      <c r="D34" s="155">
        <v>10031.28241</v>
      </c>
      <c r="E34" s="155">
        <v>17200.270329999999</v>
      </c>
      <c r="F34" s="155">
        <v>451334.68489999999</v>
      </c>
      <c r="G34" s="155">
        <v>5264.9636090000004</v>
      </c>
      <c r="H34" s="155">
        <v>134047.90169999999</v>
      </c>
      <c r="I34" s="155">
        <v>103216.4709</v>
      </c>
      <c r="J34" s="155">
        <v>504341.3996</v>
      </c>
      <c r="K34" s="155">
        <v>44745.00346</v>
      </c>
      <c r="L34" s="608">
        <v>0</v>
      </c>
      <c r="M34" s="133">
        <v>1379272.3785089999</v>
      </c>
    </row>
    <row r="35" spans="1:13" x14ac:dyDescent="0.25">
      <c r="A35" s="120"/>
      <c r="B35" s="117" t="s">
        <v>74</v>
      </c>
      <c r="C35" s="155">
        <v>118088.4212</v>
      </c>
      <c r="D35" s="155">
        <v>7272.4523989999998</v>
      </c>
      <c r="E35" s="155">
        <v>19560.522860000001</v>
      </c>
      <c r="F35" s="155">
        <v>345434.41220000002</v>
      </c>
      <c r="G35" s="155">
        <v>14067.608910000001</v>
      </c>
      <c r="H35" s="155">
        <v>139148.8517</v>
      </c>
      <c r="I35" s="155">
        <v>96156.554369999998</v>
      </c>
      <c r="J35" s="155">
        <v>470701.18920000002</v>
      </c>
      <c r="K35" s="155">
        <v>48977.143029999999</v>
      </c>
      <c r="L35" s="608">
        <v>0.40009299999999998</v>
      </c>
      <c r="M35" s="133">
        <v>1259407.555962</v>
      </c>
    </row>
    <row r="36" spans="1:13" x14ac:dyDescent="0.25">
      <c r="A36" s="120"/>
      <c r="B36" s="117" t="s">
        <v>75</v>
      </c>
      <c r="C36" s="155">
        <v>122065.0074</v>
      </c>
      <c r="D36" s="155">
        <v>7138.8530490000003</v>
      </c>
      <c r="E36" s="155">
        <v>16373.965319999999</v>
      </c>
      <c r="F36" s="155">
        <v>33450.584289999999</v>
      </c>
      <c r="G36" s="155">
        <v>6614.5868309999996</v>
      </c>
      <c r="H36" s="155">
        <v>124867.2124</v>
      </c>
      <c r="I36" s="155">
        <v>86601.431559999997</v>
      </c>
      <c r="J36" s="155">
        <v>509123.39549999998</v>
      </c>
      <c r="K36" s="155">
        <v>37381.27175</v>
      </c>
      <c r="L36" s="608">
        <v>0</v>
      </c>
      <c r="M36" s="133">
        <v>943616.30809999991</v>
      </c>
    </row>
    <row r="37" spans="1:13" x14ac:dyDescent="0.25">
      <c r="A37" s="154">
        <v>2019</v>
      </c>
      <c r="B37" s="117" t="s">
        <v>64</v>
      </c>
      <c r="C37" s="155">
        <v>108165.22049457001</v>
      </c>
      <c r="D37" s="155">
        <v>10766.477283</v>
      </c>
      <c r="E37" s="155">
        <v>21388.35720101</v>
      </c>
      <c r="F37" s="155">
        <v>164397.76310799</v>
      </c>
      <c r="G37" s="155">
        <v>5428.1813949999996</v>
      </c>
      <c r="H37" s="155">
        <v>137976.44342304999</v>
      </c>
      <c r="I37" s="155">
        <v>634203.63448558992</v>
      </c>
      <c r="J37" s="155">
        <v>632827.94469995995</v>
      </c>
      <c r="K37" s="155">
        <v>57119.496984589998</v>
      </c>
      <c r="L37" s="608">
        <v>0</v>
      </c>
      <c r="M37" s="133">
        <v>1772273.5190747601</v>
      </c>
    </row>
    <row r="38" spans="1:13" x14ac:dyDescent="0.25">
      <c r="A38" s="120"/>
      <c r="B38" s="117" t="s">
        <v>65</v>
      </c>
      <c r="C38" s="155">
        <v>102325.52552929</v>
      </c>
      <c r="D38" s="155">
        <v>8284.2643050000006</v>
      </c>
      <c r="E38" s="155">
        <v>22113.555141279998</v>
      </c>
      <c r="F38" s="155">
        <v>120863.66849062</v>
      </c>
      <c r="G38" s="155">
        <v>10225.936771999999</v>
      </c>
      <c r="H38" s="155">
        <v>114688.44326263999</v>
      </c>
      <c r="I38" s="155">
        <v>96037.91526414</v>
      </c>
      <c r="J38" s="155">
        <v>415132.99793355999</v>
      </c>
      <c r="K38" s="155">
        <v>39803.63587813</v>
      </c>
      <c r="L38" s="608">
        <v>0</v>
      </c>
      <c r="M38" s="133">
        <v>929475.94257665996</v>
      </c>
    </row>
    <row r="39" spans="1:13" x14ac:dyDescent="0.25">
      <c r="A39" s="120"/>
      <c r="B39" s="117" t="s">
        <v>66</v>
      </c>
      <c r="C39" s="155">
        <v>142483.17814379002</v>
      </c>
      <c r="D39" s="155">
        <v>12224.902116969999</v>
      </c>
      <c r="E39" s="155">
        <v>18910.118304349999</v>
      </c>
      <c r="F39" s="155">
        <v>60901.907943599996</v>
      </c>
      <c r="G39" s="155">
        <v>4972.8500839999997</v>
      </c>
      <c r="H39" s="155">
        <v>150708.30672475</v>
      </c>
      <c r="I39" s="155">
        <v>111062.31907875999</v>
      </c>
      <c r="J39" s="155">
        <v>457920.21969786001</v>
      </c>
      <c r="K39" s="155">
        <v>42778.438967440001</v>
      </c>
      <c r="L39" s="608">
        <v>9.2020000000000001E-3</v>
      </c>
      <c r="M39" s="133">
        <v>1001962.2502635201</v>
      </c>
    </row>
    <row r="40" spans="1:13" x14ac:dyDescent="0.25">
      <c r="A40" s="120"/>
      <c r="B40" s="117" t="s">
        <v>67</v>
      </c>
      <c r="C40" s="155">
        <v>127085.38262525</v>
      </c>
      <c r="D40" s="155">
        <v>7546.3945183100004</v>
      </c>
      <c r="E40" s="155">
        <v>23813.324843939998</v>
      </c>
      <c r="F40" s="155">
        <v>398388.09509636997</v>
      </c>
      <c r="G40" s="155">
        <v>7915.5515520899999</v>
      </c>
      <c r="H40" s="155">
        <v>133163.68787716998</v>
      </c>
      <c r="I40" s="155">
        <v>117590.90669608999</v>
      </c>
      <c r="J40" s="155">
        <v>560459.91656296991</v>
      </c>
      <c r="K40" s="155">
        <v>41961.285975860003</v>
      </c>
      <c r="L40" s="608">
        <v>1.7496000000000001E-2</v>
      </c>
      <c r="M40" s="133">
        <v>1417924.5632440499</v>
      </c>
    </row>
    <row r="41" spans="1:13" x14ac:dyDescent="0.25">
      <c r="A41" s="120"/>
      <c r="B41" s="117" t="s">
        <v>68</v>
      </c>
      <c r="C41" s="155">
        <v>129660.87174417501</v>
      </c>
      <c r="D41" s="155">
        <v>8386.9496978799998</v>
      </c>
      <c r="E41" s="155">
        <v>22422.169654985002</v>
      </c>
      <c r="F41" s="155">
        <v>463029.9860877</v>
      </c>
      <c r="G41" s="155">
        <v>2427.1243146849997</v>
      </c>
      <c r="H41" s="155">
        <v>149711.53745793601</v>
      </c>
      <c r="I41" s="155">
        <v>91519.145479172003</v>
      </c>
      <c r="J41" s="155">
        <v>586380.60926953005</v>
      </c>
      <c r="K41" s="155">
        <v>93496.255932196</v>
      </c>
      <c r="L41" s="608">
        <v>0</v>
      </c>
      <c r="M41" s="133">
        <v>1547034.6496382591</v>
      </c>
    </row>
    <row r="42" spans="1:13" x14ac:dyDescent="0.25">
      <c r="A42" s="120"/>
      <c r="B42" s="117" t="s">
        <v>69</v>
      </c>
      <c r="C42" s="155">
        <v>134903.541422743</v>
      </c>
      <c r="D42" s="155">
        <v>6425.9054534350007</v>
      </c>
      <c r="E42" s="155">
        <v>19059.154706887002</v>
      </c>
      <c r="F42" s="155">
        <v>48289.085904899999</v>
      </c>
      <c r="G42" s="155">
        <v>9032.7990328340002</v>
      </c>
      <c r="H42" s="155">
        <v>145308.78086441199</v>
      </c>
      <c r="I42" s="155">
        <v>106339.398225269</v>
      </c>
      <c r="J42" s="155">
        <v>527544.40653183102</v>
      </c>
      <c r="K42" s="155">
        <v>45531.917570896003</v>
      </c>
      <c r="L42" s="608">
        <v>0</v>
      </c>
      <c r="M42" s="133">
        <v>1042434.9897132069</v>
      </c>
    </row>
    <row r="43" spans="1:13" x14ac:dyDescent="0.25">
      <c r="A43" s="120"/>
      <c r="B43" s="117" t="s">
        <v>70</v>
      </c>
      <c r="C43" s="155">
        <v>132744.86467331901</v>
      </c>
      <c r="D43" s="155">
        <v>8359.3930180000007</v>
      </c>
      <c r="E43" s="155">
        <v>17285.601381508997</v>
      </c>
      <c r="F43" s="155">
        <v>210304.5604623</v>
      </c>
      <c r="G43" s="155">
        <v>5296.4148260000002</v>
      </c>
      <c r="H43" s="155">
        <v>199134.896952148</v>
      </c>
      <c r="I43" s="155">
        <v>112574.542326669</v>
      </c>
      <c r="J43" s="155">
        <v>668645.05721409095</v>
      </c>
      <c r="K43" s="155">
        <v>48874.130540678998</v>
      </c>
      <c r="L43" s="608">
        <v>0</v>
      </c>
      <c r="M43" s="133">
        <v>1403219.4613947149</v>
      </c>
    </row>
    <row r="44" spans="1:13" x14ac:dyDescent="0.25">
      <c r="A44" s="120"/>
      <c r="B44" s="117" t="s">
        <v>71</v>
      </c>
      <c r="C44" s="155">
        <v>108964.562263183</v>
      </c>
      <c r="D44" s="155">
        <v>6297.1068500000001</v>
      </c>
      <c r="E44" s="155">
        <v>13629.754661174</v>
      </c>
      <c r="F44" s="155">
        <v>275053.60314999998</v>
      </c>
      <c r="G44" s="155">
        <v>6781.2159979999997</v>
      </c>
      <c r="H44" s="155">
        <v>169867.18468724799</v>
      </c>
      <c r="I44" s="155">
        <v>118012.897203866</v>
      </c>
      <c r="J44" s="155">
        <v>606312.28667126596</v>
      </c>
      <c r="K44" s="155">
        <v>51166.631684102998</v>
      </c>
      <c r="L44" s="608">
        <v>22.703911000000002</v>
      </c>
      <c r="M44" s="133">
        <v>1356107.9470798401</v>
      </c>
    </row>
    <row r="45" spans="1:13" x14ac:dyDescent="0.25">
      <c r="A45" s="120"/>
      <c r="B45" s="117" t="s">
        <v>72</v>
      </c>
      <c r="C45" s="155">
        <v>135115.61174514302</v>
      </c>
      <c r="D45" s="155">
        <v>7886.6004080000002</v>
      </c>
      <c r="E45" s="155">
        <v>18423.760531372001</v>
      </c>
      <c r="F45" s="155">
        <v>42416.588069599995</v>
      </c>
      <c r="G45" s="155">
        <v>6574.5969839999998</v>
      </c>
      <c r="H45" s="155">
        <v>192377.9255788</v>
      </c>
      <c r="I45" s="155">
        <v>114364.19078538699</v>
      </c>
      <c r="J45" s="155">
        <v>567489.25994762406</v>
      </c>
      <c r="K45" s="155">
        <v>55164.579082476994</v>
      </c>
      <c r="L45" s="608">
        <v>0</v>
      </c>
      <c r="M45" s="133">
        <v>1139813.113132403</v>
      </c>
    </row>
    <row r="46" spans="1:13" x14ac:dyDescent="0.25">
      <c r="A46" s="120"/>
      <c r="B46" s="117" t="s">
        <v>73</v>
      </c>
      <c r="C46" s="155">
        <v>137739.623941914</v>
      </c>
      <c r="D46" s="155">
        <v>7912.1225979540004</v>
      </c>
      <c r="E46" s="155">
        <v>21579.464365422999</v>
      </c>
      <c r="F46" s="155">
        <v>450104.311524119</v>
      </c>
      <c r="G46" s="155">
        <v>4520.5138651000007</v>
      </c>
      <c r="H46" s="155">
        <v>208945.58381375001</v>
      </c>
      <c r="I46" s="155">
        <v>105686.20848693201</v>
      </c>
      <c r="J46" s="155">
        <v>1531149.731651722</v>
      </c>
      <c r="K46" s="155">
        <v>51049.006247664998</v>
      </c>
      <c r="L46" s="608">
        <v>0</v>
      </c>
      <c r="M46" s="133">
        <v>2518686.566494579</v>
      </c>
    </row>
    <row r="47" spans="1:13" x14ac:dyDescent="0.25">
      <c r="A47" s="120"/>
      <c r="B47" s="117" t="s">
        <v>74</v>
      </c>
      <c r="C47" s="155">
        <v>116120.96684506899</v>
      </c>
      <c r="D47" s="155">
        <v>7634.8024038869999</v>
      </c>
      <c r="E47" s="155">
        <v>14921.439075893999</v>
      </c>
      <c r="F47" s="155">
        <v>324269.84299996996</v>
      </c>
      <c r="G47" s="155">
        <v>9974.8311075400015</v>
      </c>
      <c r="H47" s="155">
        <v>235598.91689274501</v>
      </c>
      <c r="I47" s="155">
        <v>137933.61297329902</v>
      </c>
      <c r="J47" s="155">
        <v>539966.67239417695</v>
      </c>
      <c r="K47" s="155">
        <v>48171.716445195998</v>
      </c>
      <c r="L47" s="608">
        <v>1.3098879999999999</v>
      </c>
      <c r="M47" s="133">
        <v>1434594.1110257769</v>
      </c>
    </row>
    <row r="48" spans="1:13" x14ac:dyDescent="0.25">
      <c r="A48" s="120"/>
      <c r="B48" s="117" t="s">
        <v>75</v>
      </c>
      <c r="C48" s="155">
        <v>118426.73220272</v>
      </c>
      <c r="D48" s="155">
        <v>6669.4621208369999</v>
      </c>
      <c r="E48" s="155">
        <v>19427.088367233002</v>
      </c>
      <c r="F48" s="155">
        <v>73688.675388380012</v>
      </c>
      <c r="G48" s="155">
        <v>6909.5661311700005</v>
      </c>
      <c r="H48" s="155">
        <v>129443.06235798101</v>
      </c>
      <c r="I48" s="155">
        <v>87917.606482606003</v>
      </c>
      <c r="J48" s="155">
        <v>637870.41276538407</v>
      </c>
      <c r="K48" s="155">
        <v>315991.99419636198</v>
      </c>
      <c r="L48" s="608">
        <v>3.3488220000000002</v>
      </c>
      <c r="M48" s="133">
        <v>1396347.948834673</v>
      </c>
    </row>
    <row r="49" spans="1:14" x14ac:dyDescent="0.25">
      <c r="A49" s="120">
        <v>2020</v>
      </c>
      <c r="B49" s="118" t="s">
        <v>64</v>
      </c>
      <c r="C49" s="147">
        <v>131713.808448</v>
      </c>
      <c r="D49" s="147">
        <v>5045.6028150000002</v>
      </c>
      <c r="E49" s="147">
        <v>18728.085072999998</v>
      </c>
      <c r="F49" s="147">
        <v>385041.60264599998</v>
      </c>
      <c r="G49" s="147">
        <v>9426.7518490000002</v>
      </c>
      <c r="H49" s="147">
        <v>122822.39704500001</v>
      </c>
      <c r="I49" s="147">
        <v>114974.04888</v>
      </c>
      <c r="J49" s="147">
        <v>415804.34852699999</v>
      </c>
      <c r="K49" s="147">
        <v>39761.24757</v>
      </c>
      <c r="L49" s="604">
        <v>0</v>
      </c>
      <c r="M49" s="147">
        <f>SUM(C49:L49)</f>
        <v>1243317.892853</v>
      </c>
      <c r="N49" s="148"/>
    </row>
    <row r="50" spans="1:14" x14ac:dyDescent="0.25">
      <c r="A50" s="120"/>
      <c r="B50" s="118" t="s">
        <v>65</v>
      </c>
      <c r="C50" s="147">
        <v>111782.21071699999</v>
      </c>
      <c r="D50" s="147">
        <v>2683.7377449999999</v>
      </c>
      <c r="E50" s="147">
        <v>11475.636767</v>
      </c>
      <c r="F50" s="147">
        <v>376925.351669</v>
      </c>
      <c r="G50" s="147">
        <v>11928.095477999999</v>
      </c>
      <c r="H50" s="147">
        <v>125657.751955</v>
      </c>
      <c r="I50" s="147">
        <v>100454.238197</v>
      </c>
      <c r="J50" s="147">
        <v>332293.43117499998</v>
      </c>
      <c r="K50" s="147">
        <v>31146.849622000002</v>
      </c>
      <c r="L50" s="604">
        <v>0</v>
      </c>
      <c r="M50" s="147">
        <f t="shared" ref="M50:M60" si="7">SUM(C50:L50)</f>
        <v>1104347.303325</v>
      </c>
      <c r="N50" s="148"/>
    </row>
    <row r="51" spans="1:14" x14ac:dyDescent="0.25">
      <c r="A51" s="120"/>
      <c r="B51" s="118" t="s">
        <v>66</v>
      </c>
      <c r="C51" s="147">
        <v>141318.83935600001</v>
      </c>
      <c r="D51" s="147">
        <v>2088.2130160000002</v>
      </c>
      <c r="E51" s="147">
        <v>13128.266758</v>
      </c>
      <c r="F51" s="147">
        <v>402166.84544200002</v>
      </c>
      <c r="G51" s="147">
        <v>7717.8441730000004</v>
      </c>
      <c r="H51" s="147">
        <v>145924.215104</v>
      </c>
      <c r="I51" s="147">
        <v>95146.401530000003</v>
      </c>
      <c r="J51" s="147">
        <v>360135.42456100002</v>
      </c>
      <c r="K51" s="147">
        <v>61276.607314000001</v>
      </c>
      <c r="L51" s="604">
        <v>0</v>
      </c>
      <c r="M51" s="147">
        <f t="shared" si="7"/>
        <v>1228902.657254</v>
      </c>
      <c r="N51" s="148"/>
    </row>
    <row r="52" spans="1:14" x14ac:dyDescent="0.25">
      <c r="A52" s="120"/>
      <c r="B52" s="118" t="s">
        <v>67</v>
      </c>
      <c r="C52" s="147">
        <v>126911.279454</v>
      </c>
      <c r="D52" s="147">
        <v>3807.034146</v>
      </c>
      <c r="E52" s="147">
        <v>11201.347820000001</v>
      </c>
      <c r="F52" s="147">
        <v>72403.708119999996</v>
      </c>
      <c r="G52" s="147">
        <v>13401.297171</v>
      </c>
      <c r="H52" s="147">
        <v>126132.409485</v>
      </c>
      <c r="I52" s="147">
        <v>84839.200167000003</v>
      </c>
      <c r="J52" s="147">
        <v>271368.73016899999</v>
      </c>
      <c r="K52" s="147">
        <v>25105.930230999998</v>
      </c>
      <c r="L52" s="604">
        <v>0</v>
      </c>
      <c r="M52" s="147">
        <f t="shared" si="7"/>
        <v>735170.93676299998</v>
      </c>
      <c r="N52" s="148"/>
    </row>
    <row r="53" spans="1:14" x14ac:dyDescent="0.25">
      <c r="A53" s="120"/>
      <c r="B53" s="118" t="s">
        <v>68</v>
      </c>
      <c r="C53" s="147">
        <v>111560.23899699999</v>
      </c>
      <c r="D53" s="147">
        <v>5460.9734129999997</v>
      </c>
      <c r="E53" s="147">
        <v>12089.388225999999</v>
      </c>
      <c r="F53" s="147">
        <v>86542.029416999998</v>
      </c>
      <c r="G53" s="147">
        <v>5717.764134</v>
      </c>
      <c r="H53" s="147">
        <v>147191.027198</v>
      </c>
      <c r="I53" s="147">
        <v>84733.755514999997</v>
      </c>
      <c r="J53" s="147">
        <v>261193.22081100001</v>
      </c>
      <c r="K53" s="147">
        <v>34717.401779</v>
      </c>
      <c r="L53" s="604">
        <v>0</v>
      </c>
      <c r="M53" s="147">
        <f t="shared" si="7"/>
        <v>749205.79948999989</v>
      </c>
      <c r="N53" s="148"/>
    </row>
    <row r="54" spans="1:14" x14ac:dyDescent="0.25">
      <c r="A54" s="120"/>
      <c r="B54" s="118" t="s">
        <v>69</v>
      </c>
      <c r="C54" s="147">
        <v>126423.46500700001</v>
      </c>
      <c r="D54" s="147">
        <v>6375.0720849999998</v>
      </c>
      <c r="E54" s="147">
        <v>11906.326687999999</v>
      </c>
      <c r="F54" s="147">
        <v>135733.96733300001</v>
      </c>
      <c r="G54" s="147">
        <v>6735.9823450000004</v>
      </c>
      <c r="H54" s="147">
        <v>166261.46337799999</v>
      </c>
      <c r="I54" s="147">
        <v>103099.108372</v>
      </c>
      <c r="J54" s="147">
        <v>351259.71071100002</v>
      </c>
      <c r="K54" s="147">
        <v>41060.064921999998</v>
      </c>
      <c r="L54" s="604">
        <v>0.18004200000000001</v>
      </c>
      <c r="M54" s="147">
        <f t="shared" si="7"/>
        <v>948855.34088300017</v>
      </c>
      <c r="N54" s="148"/>
    </row>
    <row r="55" spans="1:14" x14ac:dyDescent="0.25">
      <c r="A55" s="120"/>
      <c r="B55" s="118" t="s">
        <v>70</v>
      </c>
      <c r="C55" s="147">
        <v>152199.88406700001</v>
      </c>
      <c r="D55" s="147">
        <v>2728.3728959999999</v>
      </c>
      <c r="E55" s="147">
        <v>14526.235720999999</v>
      </c>
      <c r="F55" s="147">
        <v>229802.324421</v>
      </c>
      <c r="G55" s="147">
        <v>12009.249186999999</v>
      </c>
      <c r="H55" s="147">
        <v>159468.705949</v>
      </c>
      <c r="I55" s="147">
        <v>90658.078057000006</v>
      </c>
      <c r="J55" s="147">
        <v>312744.41564399999</v>
      </c>
      <c r="K55" s="147">
        <v>36744.740016999996</v>
      </c>
      <c r="L55" s="604">
        <v>0.23577600000000001</v>
      </c>
      <c r="M55" s="147">
        <f t="shared" si="7"/>
        <v>1010882.241735</v>
      </c>
      <c r="N55" s="148"/>
    </row>
    <row r="56" spans="1:14" x14ac:dyDescent="0.25">
      <c r="A56" s="120"/>
      <c r="B56" s="118" t="s">
        <v>71</v>
      </c>
      <c r="C56" s="147">
        <v>162291.46814000001</v>
      </c>
      <c r="D56" s="147">
        <v>5565.8979840000002</v>
      </c>
      <c r="E56" s="147">
        <v>14250.462829</v>
      </c>
      <c r="F56" s="147">
        <v>262169.83894099999</v>
      </c>
      <c r="G56" s="147">
        <v>9746.7357410000004</v>
      </c>
      <c r="H56" s="147">
        <v>179702.49551199999</v>
      </c>
      <c r="I56" s="147">
        <v>90701.291742000001</v>
      </c>
      <c r="J56" s="147">
        <v>354751.58985599998</v>
      </c>
      <c r="K56" s="147">
        <v>47114.690187</v>
      </c>
      <c r="L56" s="604">
        <v>0.16340199999999999</v>
      </c>
      <c r="M56" s="147">
        <f t="shared" si="7"/>
        <v>1126294.6343339998</v>
      </c>
      <c r="N56" s="148"/>
    </row>
    <row r="57" spans="1:14" x14ac:dyDescent="0.25">
      <c r="A57" s="120"/>
      <c r="B57" s="118" t="s">
        <v>72</v>
      </c>
      <c r="C57" s="147">
        <v>161014.15863699999</v>
      </c>
      <c r="D57" s="147">
        <v>5827.3482969999995</v>
      </c>
      <c r="E57" s="147">
        <v>13176.497112999999</v>
      </c>
      <c r="F57" s="147">
        <v>172422.359646</v>
      </c>
      <c r="G57" s="147">
        <v>11727.969067</v>
      </c>
      <c r="H57" s="147">
        <v>172601.88930000001</v>
      </c>
      <c r="I57" s="147">
        <v>95925.038803999996</v>
      </c>
      <c r="J57" s="147">
        <v>370524.44834800001</v>
      </c>
      <c r="K57" s="147">
        <v>44196.143725000002</v>
      </c>
      <c r="L57" s="604">
        <v>0</v>
      </c>
      <c r="M57" s="147">
        <f t="shared" si="7"/>
        <v>1047415.852937</v>
      </c>
      <c r="N57" s="148"/>
    </row>
    <row r="58" spans="1:14" x14ac:dyDescent="0.25">
      <c r="A58" s="120"/>
      <c r="B58" s="118" t="s">
        <v>73</v>
      </c>
      <c r="C58" s="515">
        <v>127843.191022</v>
      </c>
      <c r="D58" s="515">
        <v>4277.531489</v>
      </c>
      <c r="E58" s="515">
        <v>13688.61594</v>
      </c>
      <c r="F58" s="515">
        <v>492907.21181299997</v>
      </c>
      <c r="G58" s="515">
        <v>5704.6596399999999</v>
      </c>
      <c r="H58" s="515">
        <v>126894.028905</v>
      </c>
      <c r="I58" s="515">
        <v>70684.792904999995</v>
      </c>
      <c r="J58" s="515">
        <v>310336.671447</v>
      </c>
      <c r="K58" s="515">
        <v>32804.245691999997</v>
      </c>
      <c r="L58" s="604">
        <v>0</v>
      </c>
      <c r="M58" s="147">
        <f t="shared" si="7"/>
        <v>1185140.9488529998</v>
      </c>
      <c r="N58" s="148"/>
    </row>
    <row r="59" spans="1:14" x14ac:dyDescent="0.25">
      <c r="A59" s="120"/>
      <c r="B59" s="118" t="s">
        <v>74</v>
      </c>
      <c r="C59" s="515">
        <v>173640.957566</v>
      </c>
      <c r="D59" s="515">
        <v>6277.2148420000003</v>
      </c>
      <c r="E59" s="515">
        <v>12009.877151000001</v>
      </c>
      <c r="F59" s="515">
        <v>213569.576156</v>
      </c>
      <c r="G59" s="515">
        <v>17759.452978000001</v>
      </c>
      <c r="H59" s="515">
        <v>347664.78388499998</v>
      </c>
      <c r="I59" s="515">
        <v>99064.824737000003</v>
      </c>
      <c r="J59" s="515">
        <v>428495.95745500003</v>
      </c>
      <c r="K59" s="515">
        <v>41337.062764000002</v>
      </c>
      <c r="L59" s="604">
        <v>0</v>
      </c>
      <c r="M59" s="147">
        <f t="shared" si="7"/>
        <v>1339819.707534</v>
      </c>
      <c r="N59" s="148"/>
    </row>
    <row r="60" spans="1:14" x14ac:dyDescent="0.25">
      <c r="A60" s="120"/>
      <c r="B60" s="118" t="s">
        <v>75</v>
      </c>
      <c r="C60" s="515">
        <v>158481.72765700001</v>
      </c>
      <c r="D60" s="515">
        <v>6011.4131399999997</v>
      </c>
      <c r="E60" s="515">
        <v>15096.921559</v>
      </c>
      <c r="F60" s="515">
        <v>66090.131626000002</v>
      </c>
      <c r="G60" s="515">
        <v>8340.7577839999994</v>
      </c>
      <c r="H60" s="515">
        <v>193450.56405300001</v>
      </c>
      <c r="I60" s="515">
        <v>91364.881124000007</v>
      </c>
      <c r="J60" s="515">
        <v>388797.62172699999</v>
      </c>
      <c r="K60" s="515">
        <v>53956.473194999999</v>
      </c>
      <c r="L60" s="604">
        <v>0</v>
      </c>
      <c r="M60" s="147">
        <f t="shared" si="7"/>
        <v>981590.49186499987</v>
      </c>
      <c r="N60" s="148"/>
    </row>
    <row r="61" spans="1:14" x14ac:dyDescent="0.25">
      <c r="A61" s="154">
        <v>2021</v>
      </c>
      <c r="B61" s="118" t="s">
        <v>64</v>
      </c>
      <c r="C61" s="147">
        <v>163892.13026000001</v>
      </c>
      <c r="D61" s="147">
        <v>5578.6468199999999</v>
      </c>
      <c r="E61" s="147">
        <v>17648.020466999998</v>
      </c>
      <c r="F61" s="147">
        <v>382878.97464899998</v>
      </c>
      <c r="G61" s="147">
        <v>25778.308455999999</v>
      </c>
      <c r="H61" s="147">
        <v>162410.84406</v>
      </c>
      <c r="I61" s="147">
        <v>81734.409771000006</v>
      </c>
      <c r="J61" s="147">
        <v>396828.12565900001</v>
      </c>
      <c r="K61" s="147">
        <v>78467.040655000004</v>
      </c>
      <c r="L61" s="604">
        <v>0.17185800000000001</v>
      </c>
      <c r="M61" s="147">
        <f>SUM(C61:L61)</f>
        <v>1315216.6726550001</v>
      </c>
      <c r="N61" s="148"/>
    </row>
    <row r="62" spans="1:14" x14ac:dyDescent="0.25">
      <c r="A62" s="120"/>
      <c r="B62" s="118" t="s">
        <v>65</v>
      </c>
      <c r="C62" s="147">
        <v>188175.32913599999</v>
      </c>
      <c r="D62" s="147">
        <v>4043.439621</v>
      </c>
      <c r="E62" s="147">
        <v>13917.017981999999</v>
      </c>
      <c r="F62" s="147">
        <v>520260.30740654998</v>
      </c>
      <c r="G62" s="147">
        <v>13558.079361</v>
      </c>
      <c r="H62" s="147">
        <v>313300.61751299998</v>
      </c>
      <c r="I62" s="147">
        <v>95946.904783000005</v>
      </c>
      <c r="J62" s="147">
        <v>383901.81120699999</v>
      </c>
      <c r="K62" s="147">
        <v>48934.031196000004</v>
      </c>
      <c r="L62" s="604">
        <v>0</v>
      </c>
      <c r="M62" s="147">
        <f t="shared" ref="M62:M72" si="8">SUM(C62:L62)</f>
        <v>1582037.5382055498</v>
      </c>
      <c r="N62" s="148"/>
    </row>
    <row r="63" spans="1:14" x14ac:dyDescent="0.25">
      <c r="A63" s="120"/>
      <c r="B63" s="118" t="s">
        <v>66</v>
      </c>
      <c r="C63" s="147">
        <v>194569.638893</v>
      </c>
      <c r="D63" s="147">
        <v>5393.1871899999996</v>
      </c>
      <c r="E63" s="147">
        <v>16384.597385000001</v>
      </c>
      <c r="F63" s="147">
        <v>797168.57147336996</v>
      </c>
      <c r="G63" s="147">
        <v>6507.2595650000003</v>
      </c>
      <c r="H63" s="147">
        <v>187377.91120199999</v>
      </c>
      <c r="I63" s="147">
        <v>161334.516099</v>
      </c>
      <c r="J63" s="147">
        <v>506470.16917399998</v>
      </c>
      <c r="K63" s="147">
        <v>102727.787199</v>
      </c>
      <c r="L63" s="604">
        <v>0</v>
      </c>
      <c r="M63" s="147">
        <f t="shared" si="8"/>
        <v>1977933.6381803697</v>
      </c>
      <c r="N63" s="148"/>
    </row>
    <row r="64" spans="1:14" x14ac:dyDescent="0.25">
      <c r="A64" s="120"/>
      <c r="B64" s="118" t="s">
        <v>67</v>
      </c>
      <c r="C64" s="147">
        <v>200464.97045399999</v>
      </c>
      <c r="D64" s="147">
        <v>6936.8819160000003</v>
      </c>
      <c r="E64" s="147">
        <v>21031.366379999999</v>
      </c>
      <c r="F64" s="147">
        <v>157169.85219100001</v>
      </c>
      <c r="G64" s="147">
        <v>13026.390576</v>
      </c>
      <c r="H64" s="147">
        <v>240970.301515</v>
      </c>
      <c r="I64" s="147">
        <v>171121.03486000001</v>
      </c>
      <c r="J64" s="147">
        <v>441887.55565499997</v>
      </c>
      <c r="K64" s="147">
        <v>58783.419686000001</v>
      </c>
      <c r="L64" s="604">
        <v>0</v>
      </c>
      <c r="M64" s="147">
        <f t="shared" si="8"/>
        <v>1311391.7732330002</v>
      </c>
      <c r="N64" s="148"/>
    </row>
    <row r="65" spans="1:14" x14ac:dyDescent="0.25">
      <c r="A65" s="120"/>
      <c r="B65" s="118" t="s">
        <v>68</v>
      </c>
      <c r="C65" s="147">
        <v>181663.17411600001</v>
      </c>
      <c r="D65" s="147">
        <v>5797.7333189999999</v>
      </c>
      <c r="E65" s="147">
        <v>16637.028337</v>
      </c>
      <c r="F65" s="147">
        <v>492860.20468299999</v>
      </c>
      <c r="G65" s="147">
        <v>15710.439351999999</v>
      </c>
      <c r="H65" s="147">
        <v>205863.21832099999</v>
      </c>
      <c r="I65" s="147">
        <v>111795.832904</v>
      </c>
      <c r="J65" s="147">
        <v>404417.70147299999</v>
      </c>
      <c r="K65" s="147">
        <v>41027.805231999999</v>
      </c>
      <c r="L65" s="604">
        <v>1.8801999999999999E-2</v>
      </c>
      <c r="M65" s="147">
        <f t="shared" si="8"/>
        <v>1475773.1565389999</v>
      </c>
      <c r="N65" s="148"/>
    </row>
    <row r="66" spans="1:14" x14ac:dyDescent="0.25">
      <c r="A66" s="120"/>
      <c r="B66" s="118" t="s">
        <v>69</v>
      </c>
      <c r="C66" s="147">
        <v>211417.565</v>
      </c>
      <c r="D66" s="147">
        <v>6844.4634679999999</v>
      </c>
      <c r="E66" s="147">
        <v>22617.963452</v>
      </c>
      <c r="F66" s="147">
        <v>713088.77246000001</v>
      </c>
      <c r="G66" s="147">
        <v>5645.5251150000004</v>
      </c>
      <c r="H66" s="147">
        <v>248838.02129599999</v>
      </c>
      <c r="I66" s="147">
        <v>151694.840925</v>
      </c>
      <c r="J66" s="147">
        <v>497780.07632400002</v>
      </c>
      <c r="K66" s="147">
        <v>47241.737806999998</v>
      </c>
      <c r="L66" s="604">
        <v>0.428809</v>
      </c>
      <c r="M66" s="147">
        <f t="shared" si="8"/>
        <v>1905169.394656</v>
      </c>
      <c r="N66" s="148"/>
    </row>
    <row r="67" spans="1:14" s="89" customFormat="1" ht="15" x14ac:dyDescent="0.2">
      <c r="A67" s="120"/>
      <c r="B67" s="149" t="s">
        <v>70</v>
      </c>
      <c r="C67" s="155">
        <v>189475.09107299999</v>
      </c>
      <c r="D67" s="155">
        <v>6563.0650960000003</v>
      </c>
      <c r="E67" s="155">
        <v>22396.573678000001</v>
      </c>
      <c r="F67" s="155">
        <v>617271.21902700001</v>
      </c>
      <c r="G67" s="155">
        <v>17237.666467999999</v>
      </c>
      <c r="H67" s="155">
        <v>243698.018633</v>
      </c>
      <c r="I67" s="155">
        <v>115637.190631</v>
      </c>
      <c r="J67" s="155">
        <v>456363.81306100002</v>
      </c>
      <c r="K67" s="155">
        <v>72112.219681999995</v>
      </c>
      <c r="L67" s="608">
        <v>1.2286999999999999E-2</v>
      </c>
      <c r="M67" s="147">
        <f t="shared" si="8"/>
        <v>1740754.8696360004</v>
      </c>
      <c r="N67" s="135"/>
    </row>
    <row r="68" spans="1:14" s="89" customFormat="1" ht="15" x14ac:dyDescent="0.2">
      <c r="A68" s="120"/>
      <c r="B68" s="149" t="s">
        <v>71</v>
      </c>
      <c r="C68" s="155">
        <v>266505.511528</v>
      </c>
      <c r="D68" s="155">
        <v>7227.1679629999999</v>
      </c>
      <c r="E68" s="155">
        <v>21717.553671000001</v>
      </c>
      <c r="F68" s="155">
        <v>704882.37459100003</v>
      </c>
      <c r="G68" s="155">
        <v>14942.689550999999</v>
      </c>
      <c r="H68" s="155">
        <v>272354.473895</v>
      </c>
      <c r="I68" s="155">
        <v>154170.969985</v>
      </c>
      <c r="J68" s="155">
        <v>502658.41171399999</v>
      </c>
      <c r="K68" s="155">
        <v>61458.621030000002</v>
      </c>
      <c r="L68" s="608">
        <v>0</v>
      </c>
      <c r="M68" s="147">
        <f t="shared" si="8"/>
        <v>2005917.7739280001</v>
      </c>
      <c r="N68" s="135"/>
    </row>
    <row r="69" spans="1:14" s="89" customFormat="1" ht="15" x14ac:dyDescent="0.2">
      <c r="A69" s="120"/>
      <c r="B69" s="149" t="s">
        <v>72</v>
      </c>
      <c r="C69" s="155">
        <v>259612.090543</v>
      </c>
      <c r="D69" s="155">
        <v>7277.1551740000004</v>
      </c>
      <c r="E69" s="155">
        <v>19901.002808000001</v>
      </c>
      <c r="F69" s="155">
        <v>374164.669567</v>
      </c>
      <c r="G69" s="155">
        <v>11305.590663000001</v>
      </c>
      <c r="H69" s="155">
        <v>216902.966315</v>
      </c>
      <c r="I69" s="155">
        <v>143057.458361</v>
      </c>
      <c r="J69" s="155">
        <v>495215.48016899999</v>
      </c>
      <c r="K69" s="155">
        <v>61752.152306999997</v>
      </c>
      <c r="L69" s="608">
        <v>9.4034000000000006E-2</v>
      </c>
      <c r="M69" s="147">
        <f t="shared" si="8"/>
        <v>1589188.6599410002</v>
      </c>
      <c r="N69" s="135"/>
    </row>
    <row r="70" spans="1:14" s="89" customFormat="1" ht="15" x14ac:dyDescent="0.2">
      <c r="A70" s="120"/>
      <c r="B70" s="149" t="s">
        <v>73</v>
      </c>
      <c r="C70" s="155">
        <v>205409.239604</v>
      </c>
      <c r="D70" s="155">
        <v>7622.9278299999996</v>
      </c>
      <c r="E70" s="155">
        <v>21094.111534</v>
      </c>
      <c r="F70" s="155">
        <v>813551.79199699999</v>
      </c>
      <c r="G70" s="155">
        <v>52879.550432999997</v>
      </c>
      <c r="H70" s="155">
        <v>237122.077177</v>
      </c>
      <c r="I70" s="155">
        <v>141551.944605</v>
      </c>
      <c r="J70" s="155">
        <v>517058.44195800001</v>
      </c>
      <c r="K70" s="155">
        <v>88191.161164999998</v>
      </c>
      <c r="L70" s="608">
        <v>13.044425</v>
      </c>
      <c r="M70" s="147">
        <f t="shared" si="8"/>
        <v>2084494.290728</v>
      </c>
      <c r="N70" s="135"/>
    </row>
    <row r="71" spans="1:14" s="89" customFormat="1" ht="15" x14ac:dyDescent="0.2">
      <c r="A71" s="120"/>
      <c r="B71" s="149" t="s">
        <v>74</v>
      </c>
      <c r="C71" s="155">
        <v>236609.676695</v>
      </c>
      <c r="D71" s="155">
        <v>8318.2103360000001</v>
      </c>
      <c r="E71" s="155">
        <v>25533.216490999999</v>
      </c>
      <c r="F71" s="155">
        <v>803741.19944700005</v>
      </c>
      <c r="G71" s="155">
        <v>16544.907529</v>
      </c>
      <c r="H71" s="155">
        <v>281328.44559900003</v>
      </c>
      <c r="I71" s="155">
        <v>193731.743644</v>
      </c>
      <c r="J71" s="155">
        <v>556168.14605500002</v>
      </c>
      <c r="K71" s="155">
        <v>93760.457819000003</v>
      </c>
      <c r="L71" s="608">
        <v>0.47354600000000002</v>
      </c>
      <c r="M71" s="147">
        <f t="shared" si="8"/>
        <v>2215736.477161</v>
      </c>
      <c r="N71" s="135"/>
    </row>
    <row r="72" spans="1:14" s="89" customFormat="1" ht="15" x14ac:dyDescent="0.2">
      <c r="A72" s="512"/>
      <c r="B72" s="513" t="s">
        <v>75</v>
      </c>
      <c r="C72" s="514">
        <v>356494.16051800002</v>
      </c>
      <c r="D72" s="514">
        <v>7814.2575850000003</v>
      </c>
      <c r="E72" s="514">
        <v>22985.085239</v>
      </c>
      <c r="F72" s="514">
        <v>82841.352859999999</v>
      </c>
      <c r="G72" s="514">
        <v>24162.80586</v>
      </c>
      <c r="H72" s="514">
        <v>255221.124946</v>
      </c>
      <c r="I72" s="514">
        <v>239106.52361800001</v>
      </c>
      <c r="J72" s="514">
        <v>566433.06161900004</v>
      </c>
      <c r="K72" s="514">
        <v>85292.335353999995</v>
      </c>
      <c r="L72" s="609">
        <v>0</v>
      </c>
      <c r="M72" s="147">
        <f t="shared" si="8"/>
        <v>1640350.7075990003</v>
      </c>
      <c r="N72" s="135"/>
    </row>
    <row r="73" spans="1:14" ht="15" x14ac:dyDescent="0.2">
      <c r="A73" s="120">
        <v>2022</v>
      </c>
      <c r="B73" s="150" t="s">
        <v>64</v>
      </c>
      <c r="C73" s="157">
        <v>177410.17339899999</v>
      </c>
      <c r="D73" s="157">
        <v>7827.5608300000004</v>
      </c>
      <c r="E73" s="157">
        <v>28471.097741000001</v>
      </c>
      <c r="F73" s="157">
        <v>701326.31734824693</v>
      </c>
      <c r="G73" s="157">
        <v>12528.098262</v>
      </c>
      <c r="H73" s="157">
        <v>265604.483022</v>
      </c>
      <c r="I73" s="157">
        <v>142831.74837099999</v>
      </c>
      <c r="J73" s="157">
        <v>598718.82901700004</v>
      </c>
      <c r="K73" s="157">
        <v>79493.668875999996</v>
      </c>
      <c r="L73" s="610">
        <v>20.811748000000001</v>
      </c>
      <c r="M73" s="151">
        <f>SUM(C73:L73)</f>
        <v>2014232.788614247</v>
      </c>
      <c r="N73" s="135"/>
    </row>
    <row r="74" spans="1:14" ht="15" x14ac:dyDescent="0.2">
      <c r="A74" s="120"/>
      <c r="B74" s="150" t="s">
        <v>65</v>
      </c>
      <c r="C74" s="157">
        <v>214285.758932</v>
      </c>
      <c r="D74" s="157">
        <v>9047.7848620000004</v>
      </c>
      <c r="E74" s="157">
        <v>25929.256593999999</v>
      </c>
      <c r="F74" s="157">
        <v>868661.63873055507</v>
      </c>
      <c r="G74" s="157">
        <v>3984.8127279999999</v>
      </c>
      <c r="H74" s="157">
        <v>238723.513756</v>
      </c>
      <c r="I74" s="157">
        <v>152367.93488700001</v>
      </c>
      <c r="J74" s="157">
        <v>451240.93548799999</v>
      </c>
      <c r="K74" s="157">
        <v>88283.988681999996</v>
      </c>
      <c r="L74" s="610">
        <v>0</v>
      </c>
      <c r="M74" s="151">
        <f t="shared" ref="M74:M75" si="9">SUM(C74:L74)</f>
        <v>2052525.624659555</v>
      </c>
      <c r="N74" s="135"/>
    </row>
    <row r="75" spans="1:14" ht="15" x14ac:dyDescent="0.2">
      <c r="A75" s="120"/>
      <c r="B75" s="150" t="s">
        <v>66</v>
      </c>
      <c r="C75" s="157">
        <v>245235.15703500001</v>
      </c>
      <c r="D75" s="157">
        <v>11374.505757000001</v>
      </c>
      <c r="E75" s="157">
        <v>28876.003735999999</v>
      </c>
      <c r="F75" s="157">
        <v>338220.19290203805</v>
      </c>
      <c r="G75" s="157">
        <v>10567.680856000001</v>
      </c>
      <c r="H75" s="157">
        <v>308561.61959999998</v>
      </c>
      <c r="I75" s="157">
        <v>175513.76707199999</v>
      </c>
      <c r="J75" s="157">
        <v>605003.90280299995</v>
      </c>
      <c r="K75" s="157">
        <v>110714.604383</v>
      </c>
      <c r="L75" s="610">
        <v>7.0109999999999999E-3</v>
      </c>
      <c r="M75" s="151">
        <f t="shared" si="9"/>
        <v>1834067.4411550381</v>
      </c>
      <c r="N75" s="135"/>
    </row>
    <row r="76" spans="1:14" x14ac:dyDescent="0.25">
      <c r="C76" s="298"/>
      <c r="D76" s="298"/>
      <c r="E76" s="298"/>
      <c r="F76" s="298"/>
      <c r="G76" s="39"/>
      <c r="H76" s="39"/>
      <c r="I76" s="39"/>
      <c r="J76" s="39"/>
      <c r="K76" s="39"/>
      <c r="L76" s="39"/>
      <c r="M76" s="321"/>
    </row>
    <row r="77" spans="1:14" x14ac:dyDescent="0.25">
      <c r="C77" s="298"/>
      <c r="D77" s="298"/>
      <c r="E77" s="298"/>
      <c r="F77" s="298"/>
    </row>
    <row r="78" spans="1:14" x14ac:dyDescent="0.25">
      <c r="C78" s="298"/>
      <c r="D78" s="298"/>
      <c r="E78" s="298"/>
      <c r="F78" s="298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PRODUCT</vt:lpstr>
      <vt:lpstr>COUNTRY</vt:lpstr>
      <vt:lpstr>RE-EXPORT TABLE</vt:lpstr>
      <vt:lpstr>Table 1</vt:lpstr>
      <vt:lpstr>Table 2</vt:lpstr>
      <vt:lpstr>Table 3</vt:lpstr>
      <vt:lpstr>Table4</vt:lpstr>
      <vt:lpstr>Table 5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Hp</cp:lastModifiedBy>
  <dcterms:created xsi:type="dcterms:W3CDTF">2022-02-24T09:47:27Z</dcterms:created>
  <dcterms:modified xsi:type="dcterms:W3CDTF">2021-05-22T12:56:46Z</dcterms:modified>
</cp:coreProperties>
</file>